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役員一覧" sheetId="1" r:id="rId1"/>
    <sheet name="入力作業" sheetId="2" r:id="rId2"/>
    <sheet name="顧問一覧" sheetId="3" r:id="rId3"/>
  </sheets>
  <definedNames>
    <definedName name="_xlnm.Print_Area" localSheetId="1">'入力作業'!$A$1:$L$136</definedName>
    <definedName name="_xlnm.Print_Area" localSheetId="0">'役員一覧'!$B$1:$K$37</definedName>
  </definedNames>
  <calcPr fullCalcOnLoad="1"/>
</workbook>
</file>

<file path=xl/sharedStrings.xml><?xml version="1.0" encoding="utf-8"?>
<sst xmlns="http://schemas.openxmlformats.org/spreadsheetml/2006/main" count="889" uniqueCount="520">
  <si>
    <t>技術総務</t>
  </si>
  <si>
    <t>風力計測員</t>
  </si>
  <si>
    <t>跳躍審判員</t>
  </si>
  <si>
    <t>監察員</t>
  </si>
  <si>
    <t>番組編成員</t>
  </si>
  <si>
    <t>投擲審判員</t>
  </si>
  <si>
    <t>出発係</t>
  </si>
  <si>
    <t>関屋</t>
  </si>
  <si>
    <t>宮浦</t>
  </si>
  <si>
    <t>藤見</t>
  </si>
  <si>
    <t>木戸</t>
  </si>
  <si>
    <t>小針</t>
  </si>
  <si>
    <t>トラック審判長</t>
  </si>
  <si>
    <t>フィールド審判長</t>
  </si>
  <si>
    <t>記録・情報処理員</t>
  </si>
  <si>
    <t>写真判定員</t>
  </si>
  <si>
    <t>用器具係</t>
  </si>
  <si>
    <t>総　　　務</t>
  </si>
  <si>
    <t>競技委員長</t>
  </si>
  <si>
    <t>競技副委員長</t>
  </si>
  <si>
    <t/>
  </si>
  <si>
    <t>◎</t>
  </si>
  <si>
    <t>アナウンサー</t>
  </si>
  <si>
    <t>場内司令</t>
  </si>
  <si>
    <t>上山</t>
  </si>
  <si>
    <t>フィニッシュタイマー</t>
  </si>
  <si>
    <t>競技者係･腰ﾅﾝﾊﾞｰ</t>
  </si>
  <si>
    <t>新津第一</t>
  </si>
  <si>
    <t>新津第二</t>
  </si>
  <si>
    <t>白南</t>
  </si>
  <si>
    <t>木崎</t>
  </si>
  <si>
    <t>早通</t>
  </si>
  <si>
    <t>亀田西</t>
  </si>
  <si>
    <t>岩室</t>
  </si>
  <si>
    <t>月潟</t>
  </si>
  <si>
    <t>五十嵐陽介</t>
  </si>
  <si>
    <t>長谷川朋子</t>
  </si>
  <si>
    <t>スターター(ﾘｺｰﾗｰ)</t>
  </si>
  <si>
    <t>　</t>
  </si>
  <si>
    <t>横越</t>
  </si>
  <si>
    <t>乙川　仁</t>
  </si>
  <si>
    <t>浜田　敦</t>
  </si>
  <si>
    <t>（大形）</t>
  </si>
  <si>
    <t>周回記録・計時</t>
  </si>
  <si>
    <t>黒埼</t>
  </si>
  <si>
    <t>山の下</t>
  </si>
  <si>
    <t>巻東</t>
  </si>
  <si>
    <t>小須戸</t>
  </si>
  <si>
    <t>葛塚</t>
  </si>
  <si>
    <t>小島かおり</t>
  </si>
  <si>
    <t>白新</t>
  </si>
  <si>
    <t>石山</t>
  </si>
  <si>
    <t>高志中等</t>
  </si>
  <si>
    <t>玉木　浩</t>
  </si>
  <si>
    <t>大形</t>
  </si>
  <si>
    <t>新津第五</t>
  </si>
  <si>
    <t>五十嵐</t>
  </si>
  <si>
    <t>Ｎ０．</t>
  </si>
  <si>
    <t>学番</t>
  </si>
  <si>
    <t>学校名</t>
  </si>
  <si>
    <t>主顧問</t>
  </si>
  <si>
    <t>地区</t>
  </si>
  <si>
    <t>松浜</t>
  </si>
  <si>
    <t>東地区</t>
  </si>
  <si>
    <t>葛塚</t>
  </si>
  <si>
    <t>木崎</t>
  </si>
  <si>
    <t>岡方</t>
  </si>
  <si>
    <t>早通</t>
  </si>
  <si>
    <t>光晴</t>
  </si>
  <si>
    <t>東新潟</t>
  </si>
  <si>
    <t>山の下</t>
  </si>
  <si>
    <t>大形</t>
  </si>
  <si>
    <t>石山</t>
  </si>
  <si>
    <t>小黒志津江</t>
  </si>
  <si>
    <t>藤見</t>
  </si>
  <si>
    <t>木戸</t>
  </si>
  <si>
    <t>東石山</t>
  </si>
  <si>
    <t>下山</t>
  </si>
  <si>
    <t>大江山</t>
  </si>
  <si>
    <t>曽野木</t>
  </si>
  <si>
    <t>両川</t>
  </si>
  <si>
    <t>横越</t>
  </si>
  <si>
    <t>亀田</t>
  </si>
  <si>
    <t>亀田西</t>
  </si>
  <si>
    <t>新津第一</t>
  </si>
  <si>
    <t>新津第二</t>
  </si>
  <si>
    <t>新津第五</t>
  </si>
  <si>
    <t>小合</t>
  </si>
  <si>
    <t>小須戸</t>
  </si>
  <si>
    <t>関屋</t>
  </si>
  <si>
    <t>西地区</t>
  </si>
  <si>
    <t>鳥屋野</t>
  </si>
  <si>
    <t>白新</t>
  </si>
  <si>
    <t>寄居</t>
  </si>
  <si>
    <t>宮浦</t>
  </si>
  <si>
    <t>上山</t>
  </si>
  <si>
    <t>長谷川和弘</t>
  </si>
  <si>
    <t>山潟</t>
  </si>
  <si>
    <t>白南</t>
  </si>
  <si>
    <t>白根第一</t>
  </si>
  <si>
    <t>白根北</t>
  </si>
  <si>
    <t>月潟</t>
  </si>
  <si>
    <t>坂井輪</t>
  </si>
  <si>
    <t>内野</t>
  </si>
  <si>
    <t>小針</t>
  </si>
  <si>
    <t>五十嵐</t>
  </si>
  <si>
    <t>小新</t>
  </si>
  <si>
    <t>岩室</t>
  </si>
  <si>
    <t>山本浩一郎</t>
  </si>
  <si>
    <t>西川</t>
  </si>
  <si>
    <t>巻東</t>
  </si>
  <si>
    <t>巻西</t>
  </si>
  <si>
    <t>附属新潟</t>
  </si>
  <si>
    <t>新潟第一</t>
  </si>
  <si>
    <t>福島あゆみ</t>
  </si>
  <si>
    <t>事務局</t>
  </si>
  <si>
    <t>陸協</t>
  </si>
  <si>
    <t>式典</t>
  </si>
  <si>
    <t>情報処理</t>
  </si>
  <si>
    <t>総務名前だけ</t>
  </si>
  <si>
    <t>長谷川巧治</t>
  </si>
  <si>
    <t>内野</t>
  </si>
  <si>
    <t>希望が丘</t>
  </si>
  <si>
    <t>南浜</t>
  </si>
  <si>
    <t>番号</t>
  </si>
  <si>
    <t>学番</t>
  </si>
  <si>
    <t>区</t>
  </si>
  <si>
    <t>顧　　　　　　　　問</t>
  </si>
  <si>
    <t>北</t>
  </si>
  <si>
    <t>松浜</t>
  </si>
  <si>
    <t>渋谷健司</t>
  </si>
  <si>
    <t>秋
葉</t>
  </si>
  <si>
    <t>南浜</t>
  </si>
  <si>
    <t>濁川</t>
  </si>
  <si>
    <t>早川友子</t>
  </si>
  <si>
    <t>小合</t>
  </si>
  <si>
    <t>恩田博昭</t>
  </si>
  <si>
    <t>金津</t>
  </si>
  <si>
    <t>岡方</t>
  </si>
  <si>
    <t>丸山穂高</t>
  </si>
  <si>
    <t>渡邊祐哉</t>
  </si>
  <si>
    <t>南</t>
  </si>
  <si>
    <t>光晴</t>
  </si>
  <si>
    <t>立川佳代</t>
  </si>
  <si>
    <t>白根第一</t>
  </si>
  <si>
    <t>石田道宏</t>
  </si>
  <si>
    <t>東</t>
  </si>
  <si>
    <t>東新潟</t>
  </si>
  <si>
    <t>森山義一</t>
  </si>
  <si>
    <t>臼井</t>
  </si>
  <si>
    <t>白根北</t>
  </si>
  <si>
    <t>内藤豊子</t>
  </si>
  <si>
    <t>味方</t>
  </si>
  <si>
    <t>小黒志津江</t>
  </si>
  <si>
    <t>中西洋志</t>
  </si>
  <si>
    <t>五十嵐勇人</t>
  </si>
  <si>
    <t>西</t>
  </si>
  <si>
    <t>坂井輪</t>
  </si>
  <si>
    <t>椎野一生</t>
  </si>
  <si>
    <t>大矢嘉之</t>
  </si>
  <si>
    <t>立花泰志</t>
  </si>
  <si>
    <t>小林明美</t>
  </si>
  <si>
    <t>東石山</t>
  </si>
  <si>
    <t>蕪木政典</t>
  </si>
  <si>
    <t>赤塚</t>
  </si>
  <si>
    <t>下山</t>
  </si>
  <si>
    <t>小黒成一</t>
  </si>
  <si>
    <t>土田康子</t>
  </si>
  <si>
    <t>中野小屋</t>
  </si>
  <si>
    <t>中
央</t>
  </si>
  <si>
    <t>本間謙一</t>
  </si>
  <si>
    <t>田中治朗</t>
  </si>
  <si>
    <t>大沼千恵</t>
  </si>
  <si>
    <t>鳥屋野</t>
  </si>
  <si>
    <t>植木賢治</t>
  </si>
  <si>
    <t>小新</t>
  </si>
  <si>
    <t>寄居</t>
  </si>
  <si>
    <t>本間靖克</t>
  </si>
  <si>
    <t>西
蒲</t>
  </si>
  <si>
    <t>西川</t>
  </si>
  <si>
    <t>横尾淑人</t>
  </si>
  <si>
    <t>山﨑敏宏</t>
  </si>
  <si>
    <t>潟東</t>
  </si>
  <si>
    <t>中之口</t>
  </si>
  <si>
    <t>山潟</t>
  </si>
  <si>
    <t>野村紀子</t>
  </si>
  <si>
    <t>江
南</t>
  </si>
  <si>
    <t>大江山</t>
  </si>
  <si>
    <t>樋浦裕之</t>
  </si>
  <si>
    <t>巻西</t>
  </si>
  <si>
    <t>曽野木</t>
  </si>
  <si>
    <t>高志中等</t>
  </si>
  <si>
    <t>両川</t>
  </si>
  <si>
    <t>附属</t>
  </si>
  <si>
    <t>早川信哉</t>
  </si>
  <si>
    <t>関谷卓也</t>
  </si>
  <si>
    <t>新潟第一</t>
  </si>
  <si>
    <t>宮下敏資</t>
  </si>
  <si>
    <t>亀田</t>
  </si>
  <si>
    <t>新潟聾</t>
  </si>
  <si>
    <t>籠島信行</t>
  </si>
  <si>
    <t>色つきは西地区</t>
  </si>
  <si>
    <t>　　(トラック)</t>
  </si>
  <si>
    <t>　　(フィールド)</t>
  </si>
  <si>
    <r>
      <t>　　（会　</t>
    </r>
    <r>
      <rPr>
        <sz val="11"/>
        <rFont val="ＭＳ Ｐゴシック"/>
        <family val="3"/>
      </rPr>
      <t>場）　　</t>
    </r>
  </si>
  <si>
    <t>補助員係</t>
  </si>
  <si>
    <t>庶務・受付</t>
  </si>
  <si>
    <t>式典係（表彰・賞状）</t>
  </si>
  <si>
    <t>総　務　員（総括）</t>
  </si>
  <si>
    <t>上山</t>
  </si>
  <si>
    <t>※</t>
  </si>
  <si>
    <t>※</t>
  </si>
  <si>
    <t>役員名</t>
  </si>
  <si>
    <t>事務局長</t>
  </si>
  <si>
    <t>東地区</t>
  </si>
  <si>
    <t>西地区</t>
  </si>
  <si>
    <t>松浜</t>
  </si>
  <si>
    <t>小新</t>
  </si>
  <si>
    <t>小山真弓</t>
  </si>
  <si>
    <t>田村英治</t>
  </si>
  <si>
    <t>竹内仁志</t>
  </si>
  <si>
    <t>澤田健太郎</t>
  </si>
  <si>
    <t>長谷川  淳</t>
  </si>
  <si>
    <t>新潟柳都</t>
  </si>
  <si>
    <t>織田博子</t>
  </si>
  <si>
    <t>江川和広</t>
  </si>
  <si>
    <t>坂爪佳美</t>
  </si>
  <si>
    <t>笹川    剛</t>
  </si>
  <si>
    <t>上訴審判</t>
  </si>
  <si>
    <t>数</t>
  </si>
  <si>
    <t>本間謙一</t>
  </si>
  <si>
    <t>阿部百合子</t>
  </si>
  <si>
    <t>伊藤拾一</t>
  </si>
  <si>
    <t>坂上彩華</t>
  </si>
  <si>
    <t>宮下敏資</t>
  </si>
  <si>
    <t>坂本香名子</t>
  </si>
  <si>
    <t>白根北</t>
  </si>
  <si>
    <t>五十嵐奈緒子</t>
  </si>
  <si>
    <t>救護</t>
  </si>
  <si>
    <t>混成競技審判長</t>
  </si>
  <si>
    <t>坂井健人</t>
  </si>
  <si>
    <t>笹川   元</t>
  </si>
  <si>
    <t>熊谷   純</t>
  </si>
  <si>
    <r>
      <t xml:space="preserve">林 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浩之</t>
    </r>
  </si>
  <si>
    <r>
      <t xml:space="preserve">左京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巧</t>
    </r>
  </si>
  <si>
    <t>田辺   孝</t>
  </si>
  <si>
    <t>浜田　 敦</t>
  </si>
  <si>
    <t>霜鳥正道</t>
  </si>
  <si>
    <t>八木謙一</t>
  </si>
  <si>
    <t>池　 孝司</t>
  </si>
  <si>
    <t>梅津雅史</t>
  </si>
  <si>
    <t>渡邉   忍</t>
  </si>
  <si>
    <t>本間結衣</t>
  </si>
  <si>
    <t>渡辺友也</t>
  </si>
  <si>
    <t>丸山正寿</t>
  </si>
  <si>
    <t>池野洋世</t>
  </si>
  <si>
    <t>椎谷由里</t>
  </si>
  <si>
    <t>青海道寛</t>
  </si>
  <si>
    <t>高橋恒彦</t>
  </si>
  <si>
    <t>観察員</t>
  </si>
  <si>
    <t>小泉正幸</t>
  </si>
  <si>
    <t>野上武史</t>
  </si>
  <si>
    <t>綱本哲夫</t>
  </si>
  <si>
    <t>小松健治</t>
  </si>
  <si>
    <t>三澤香里</t>
  </si>
  <si>
    <t>赤塚仁美</t>
  </si>
  <si>
    <t>西川千春</t>
  </si>
  <si>
    <t>刑部雅史</t>
  </si>
  <si>
    <t>田中宏和</t>
  </si>
  <si>
    <t>井上美奈樹</t>
  </si>
  <si>
    <t>竹ノ内広美</t>
  </si>
  <si>
    <t>石井　裕</t>
  </si>
  <si>
    <t>坂井倫美</t>
  </si>
  <si>
    <t>小林　朗</t>
  </si>
  <si>
    <t>小林直子</t>
  </si>
  <si>
    <t>原　幸</t>
  </si>
  <si>
    <t>斉藤敬幸</t>
  </si>
  <si>
    <t>久保田靖</t>
  </si>
  <si>
    <t>澤野智美</t>
  </si>
  <si>
    <t>後野</t>
  </si>
  <si>
    <t>星野　毅</t>
  </si>
  <si>
    <t>青木文之</t>
  </si>
  <si>
    <t>南雲　聡</t>
  </si>
  <si>
    <t>太田</t>
  </si>
  <si>
    <t>八木さゆみ</t>
  </si>
  <si>
    <t>松葉文那</t>
  </si>
  <si>
    <t>西埜</t>
  </si>
  <si>
    <t>高野夕子</t>
  </si>
  <si>
    <t>青木　健</t>
  </si>
  <si>
    <t>渡邊　譲</t>
  </si>
  <si>
    <t>稲垣あゆみ</t>
  </si>
  <si>
    <t>横土　伸</t>
  </si>
  <si>
    <t>平澤英一</t>
  </si>
  <si>
    <t>大島真一</t>
  </si>
  <si>
    <t>庭田茂範</t>
  </si>
  <si>
    <t>若山将志</t>
  </si>
  <si>
    <t>２０１５新潟市体育大会役員</t>
  </si>
  <si>
    <t>競技役員</t>
  </si>
  <si>
    <t>本間美和子</t>
  </si>
  <si>
    <t>（白新）</t>
  </si>
  <si>
    <t>片桐直子</t>
  </si>
  <si>
    <t>新発田本丸</t>
  </si>
  <si>
    <t>高柳竜司</t>
  </si>
  <si>
    <t>平成27年度顧問一覧</t>
  </si>
  <si>
    <t>小松健治</t>
  </si>
  <si>
    <t>横尾淑人</t>
  </si>
  <si>
    <t>小山真弓</t>
  </si>
  <si>
    <t>青木文之</t>
  </si>
  <si>
    <t>小林</t>
  </si>
  <si>
    <t>澤田健太郎</t>
  </si>
  <si>
    <t>坂本香名子</t>
  </si>
  <si>
    <t>（丸山）</t>
  </si>
  <si>
    <t>赤塚仁美</t>
  </si>
  <si>
    <t>森山義一</t>
  </si>
  <si>
    <t>（渡邊　一）</t>
  </si>
  <si>
    <t>刑部雅史</t>
  </si>
  <si>
    <t>田中宏和</t>
  </si>
  <si>
    <t>松田　志</t>
  </si>
  <si>
    <t>渡邊　譲</t>
  </si>
  <si>
    <t>五十嵐奈緒子</t>
  </si>
  <si>
    <t>若木　聡</t>
  </si>
  <si>
    <t>藤田哲朗</t>
  </si>
  <si>
    <t>竹之内広美</t>
  </si>
  <si>
    <t>田村　昭・藤井</t>
  </si>
  <si>
    <t>坂井健人</t>
  </si>
  <si>
    <t>坂井倫美</t>
  </si>
  <si>
    <t>小林　朗</t>
  </si>
  <si>
    <t>坂爪佳美</t>
  </si>
  <si>
    <t>原　　幸</t>
  </si>
  <si>
    <t>熊倉禎春</t>
  </si>
  <si>
    <t>松葉文那</t>
  </si>
  <si>
    <t>田中治朗</t>
  </si>
  <si>
    <t>熊谷　純</t>
  </si>
  <si>
    <t>関谷卓也</t>
  </si>
  <si>
    <t>西埜</t>
  </si>
  <si>
    <t>（小塚忠明）</t>
  </si>
  <si>
    <t>林　浩之</t>
  </si>
  <si>
    <t>若槻理恵</t>
  </si>
  <si>
    <t>（長谷川淳）</t>
  </si>
  <si>
    <t>左京　巧</t>
  </si>
  <si>
    <t>新潟柳都</t>
  </si>
  <si>
    <t>織田博子</t>
  </si>
  <si>
    <t>（池野洋世）</t>
  </si>
  <si>
    <t>田辺　孝</t>
  </si>
  <si>
    <t>佐藤　諒</t>
  </si>
  <si>
    <t>坂上彩華</t>
  </si>
  <si>
    <t>笹川　元</t>
  </si>
  <si>
    <t>斉藤敬幸</t>
  </si>
  <si>
    <t>佐藤裕一</t>
  </si>
  <si>
    <t>笹川　剛</t>
  </si>
  <si>
    <t>後野</t>
  </si>
  <si>
    <t>庭野光男</t>
  </si>
  <si>
    <t>S301</t>
  </si>
  <si>
    <t>青木</t>
  </si>
  <si>
    <t>庭田茂範</t>
  </si>
  <si>
    <t>星野　毅</t>
  </si>
  <si>
    <t>佐藤　忍</t>
  </si>
  <si>
    <t>新潟清心女子</t>
  </si>
  <si>
    <t>私1</t>
  </si>
  <si>
    <t>新潟明訓</t>
  </si>
  <si>
    <t>特2</t>
  </si>
  <si>
    <t>宗村　伸</t>
  </si>
  <si>
    <t>田村　昭</t>
  </si>
  <si>
    <t>村岡　長義</t>
  </si>
  <si>
    <t>（坂井輪）</t>
  </si>
  <si>
    <t>太田せりな</t>
  </si>
  <si>
    <t>若井将志</t>
  </si>
  <si>
    <t>（新潟第一）</t>
  </si>
  <si>
    <t>小林麻子</t>
  </si>
  <si>
    <t>蕪木　葉子</t>
  </si>
  <si>
    <t>若木　聡</t>
  </si>
  <si>
    <t>清水　卓</t>
  </si>
  <si>
    <t>若槻　徹</t>
  </si>
  <si>
    <t>朝倉　悟</t>
  </si>
  <si>
    <t>笠原　修</t>
  </si>
  <si>
    <t>宮井　誠</t>
  </si>
  <si>
    <t>立花泰志</t>
  </si>
  <si>
    <t>（新津第一）</t>
  </si>
  <si>
    <t>（小針）</t>
  </si>
  <si>
    <t>（南浜）</t>
  </si>
  <si>
    <t>（東新潟）</t>
  </si>
  <si>
    <t>（鳥屋野）</t>
  </si>
  <si>
    <t>会      長</t>
  </si>
  <si>
    <t>（小須戸）</t>
  </si>
  <si>
    <t>（新潟柳都）</t>
  </si>
  <si>
    <t>長谷川和弘</t>
  </si>
  <si>
    <t>松浜</t>
  </si>
  <si>
    <t>（下山）</t>
  </si>
  <si>
    <t>（岩室）</t>
  </si>
  <si>
    <t>（白根北）</t>
  </si>
  <si>
    <t>（亀田）</t>
  </si>
  <si>
    <t>宮川　忠昭</t>
  </si>
  <si>
    <t>籠島　信行</t>
  </si>
  <si>
    <t>（新津第二）</t>
  </si>
  <si>
    <t>新潟市陸協会長</t>
  </si>
  <si>
    <t>（新津第五）</t>
  </si>
  <si>
    <t>○</t>
  </si>
  <si>
    <t>梅澤　怜史</t>
  </si>
  <si>
    <t>（木戸）</t>
  </si>
  <si>
    <t>審判長（トラック）</t>
  </si>
  <si>
    <t>審判長（フィールド）</t>
  </si>
  <si>
    <t>小黒　志津江</t>
  </si>
  <si>
    <t>（山の下）</t>
  </si>
  <si>
    <t>熊倉　禎春</t>
  </si>
  <si>
    <t>出発係兼競技者係</t>
  </si>
  <si>
    <t>間　祐太</t>
  </si>
  <si>
    <t>（早通）</t>
  </si>
  <si>
    <t>澤田　健太郎</t>
  </si>
  <si>
    <t>（宮浦）</t>
  </si>
  <si>
    <t>（曽野木）</t>
  </si>
  <si>
    <t>八木　さゆみ</t>
  </si>
  <si>
    <t>（関屋）</t>
  </si>
  <si>
    <t>長谷川　和弘</t>
  </si>
  <si>
    <t>（藤見）</t>
  </si>
  <si>
    <t>関谷　卓也</t>
  </si>
  <si>
    <t>中野　雄太</t>
  </si>
  <si>
    <t>アナウンサー</t>
  </si>
  <si>
    <t>高野　夕子</t>
  </si>
  <si>
    <t>跳躍審判員（幅）</t>
  </si>
  <si>
    <t>内藤　博之</t>
  </si>
  <si>
    <t>（五十嵐）</t>
  </si>
  <si>
    <t>　　　　　（高）　</t>
  </si>
  <si>
    <t>早川　友子</t>
  </si>
  <si>
    <t>　　　　　（棒）</t>
  </si>
  <si>
    <t>（新津第一）</t>
  </si>
  <si>
    <t>○</t>
  </si>
  <si>
    <t>横尾　淑人</t>
  </si>
  <si>
    <t>（亀田西）</t>
  </si>
  <si>
    <t>池野　洋世</t>
  </si>
  <si>
    <t>監察員（リレー）</t>
  </si>
  <si>
    <t>①</t>
  </si>
  <si>
    <t>②</t>
  </si>
  <si>
    <t>③</t>
  </si>
  <si>
    <t>※乙川　仁</t>
  </si>
  <si>
    <t>※笠原　修</t>
  </si>
  <si>
    <t>三澤　香里</t>
  </si>
  <si>
    <t>（石山）</t>
  </si>
  <si>
    <t>平松　広幸</t>
  </si>
  <si>
    <t>（黒埼）</t>
  </si>
  <si>
    <t>（附属新潟）</t>
  </si>
  <si>
    <t>（陸協）</t>
  </si>
  <si>
    <t>福島　あゆみ</t>
  </si>
  <si>
    <t>戸田　かおり</t>
  </si>
  <si>
    <t>若木　聡</t>
  </si>
  <si>
    <t>（西川）</t>
  </si>
  <si>
    <t>山崎　敏宏</t>
  </si>
  <si>
    <t>樋浦　裕之</t>
  </si>
  <si>
    <t>（新津第二）</t>
  </si>
  <si>
    <t>（小新）</t>
  </si>
  <si>
    <t>（葛塚）</t>
  </si>
  <si>
    <t>青山　雅行</t>
  </si>
  <si>
    <t>（白南）</t>
  </si>
  <si>
    <t>土田　禎成</t>
  </si>
  <si>
    <t>（曽野木）</t>
  </si>
  <si>
    <t>森山　義一</t>
  </si>
  <si>
    <t>土屋　稜太</t>
  </si>
  <si>
    <t>（光晴）</t>
  </si>
  <si>
    <t>今村　咲希</t>
  </si>
  <si>
    <t>伊豆野　真生</t>
  </si>
  <si>
    <t>(巻西)</t>
  </si>
  <si>
    <t>嵐田　浩二</t>
  </si>
  <si>
    <t>太田　昌彦</t>
  </si>
  <si>
    <t>（東石山）</t>
  </si>
  <si>
    <t>青木　文之</t>
  </si>
  <si>
    <t>兵藤　裕巳</t>
  </si>
  <si>
    <t>（陸協）</t>
  </si>
  <si>
    <t>※関谷卓也</t>
  </si>
  <si>
    <t>※内藤博之</t>
  </si>
  <si>
    <t>※横尾淑人</t>
  </si>
  <si>
    <t>※青木文之</t>
  </si>
  <si>
    <t>※平松広幸</t>
  </si>
  <si>
    <t>※太田昌彦</t>
  </si>
  <si>
    <t>五十嵐正明</t>
  </si>
  <si>
    <t>横土　伸</t>
  </si>
  <si>
    <t>蕪木　政典</t>
  </si>
  <si>
    <t>坂上　直樹</t>
  </si>
  <si>
    <t>山崎　寛己</t>
  </si>
  <si>
    <t>遠藤　衛</t>
  </si>
  <si>
    <t>田中　健太</t>
  </si>
  <si>
    <t>小林　智</t>
  </si>
  <si>
    <t>（上山）</t>
  </si>
  <si>
    <t>マーシャル（ゲート係）</t>
  </si>
  <si>
    <t>星野　毅</t>
  </si>
  <si>
    <t>石山　友範</t>
  </si>
  <si>
    <t>若井　将志</t>
  </si>
  <si>
    <t>渡邉　徹</t>
  </si>
  <si>
    <t>渡邉　和也</t>
  </si>
  <si>
    <t>（松浜）</t>
  </si>
  <si>
    <t>小林　明美</t>
  </si>
  <si>
    <t>眞嶋　正義</t>
  </si>
  <si>
    <t>松尾　正未</t>
  </si>
  <si>
    <t>（山潟）</t>
  </si>
  <si>
    <t>渋谷　健司</t>
  </si>
  <si>
    <t>橋田　優希</t>
  </si>
  <si>
    <t>新田　佳南</t>
  </si>
  <si>
    <t>池　孝司</t>
  </si>
  <si>
    <t>石井　智子</t>
  </si>
  <si>
    <t>灰野　聡子</t>
  </si>
  <si>
    <t>※渋谷健司</t>
  </si>
  <si>
    <t>※松尾正未</t>
  </si>
  <si>
    <t>※眞嶋正義</t>
  </si>
  <si>
    <t>生徒補助役員</t>
  </si>
  <si>
    <t>各パートの学校で必要人数、学校割振り等を決めてください。人手が足りないときは総務までお知らせください。</t>
  </si>
  <si>
    <t>ジュリー</t>
  </si>
  <si>
    <t>丸山　正寿</t>
  </si>
  <si>
    <t>内藤　豊子</t>
  </si>
  <si>
    <t>（高志中等）</t>
  </si>
  <si>
    <t>（内野）</t>
  </si>
  <si>
    <t>小黒　成一</t>
  </si>
  <si>
    <t>立川　佳代</t>
  </si>
  <si>
    <t>（木崎）</t>
  </si>
  <si>
    <t>小島　かおり</t>
  </si>
  <si>
    <t>（横越）</t>
  </si>
  <si>
    <t>矢木　忍</t>
  </si>
  <si>
    <t>（両川）</t>
  </si>
  <si>
    <t>※渡邉　和也</t>
  </si>
  <si>
    <t>青柳　七菜</t>
  </si>
  <si>
    <t>羽田野　浩</t>
  </si>
  <si>
    <t>（白根第一）</t>
  </si>
  <si>
    <t>室橋　幸介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</si>
</sst>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AR丸ゴシック体M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HGｺﾞｼｯｸM"/>
      <family val="3"/>
    </font>
    <font>
      <sz val="20"/>
      <name val="HG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name val="Cambria"/>
      <family val="3"/>
    </font>
    <font>
      <sz val="12"/>
      <name val="Cambria"/>
      <family val="3"/>
    </font>
    <font>
      <sz val="11"/>
      <color theme="1"/>
      <name val="HGｺﾞｼｯｸ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double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shrinkToFit="1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left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8" fillId="0" borderId="0" xfId="0" applyFont="1" applyAlignment="1" applyProtection="1">
      <alignment horizontal="left" shrinkToFi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71" applyBorder="1" applyAlignment="1">
      <alignment horizontal="center" vertical="center"/>
      <protection/>
    </xf>
    <xf numFmtId="0" fontId="0" fillId="0" borderId="17" xfId="71" applyBorder="1" applyAlignment="1">
      <alignment horizontal="center" vertical="center"/>
      <protection/>
    </xf>
    <xf numFmtId="0" fontId="0" fillId="0" borderId="18" xfId="71" applyFont="1" applyBorder="1" applyAlignment="1">
      <alignment horizontal="center" vertical="center"/>
      <protection/>
    </xf>
    <xf numFmtId="0" fontId="0" fillId="0" borderId="15" xfId="71" applyFont="1" applyBorder="1" applyAlignment="1">
      <alignment horizontal="center" vertical="center"/>
      <protection/>
    </xf>
    <xf numFmtId="0" fontId="0" fillId="0" borderId="16" xfId="67" applyBorder="1" applyAlignment="1">
      <alignment horizontal="center" vertical="center"/>
      <protection/>
    </xf>
    <xf numFmtId="0" fontId="0" fillId="0" borderId="17" xfId="67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82" applyBorder="1" applyAlignment="1">
      <alignment horizontal="center" vertical="center"/>
      <protection/>
    </xf>
    <xf numFmtId="0" fontId="0" fillId="0" borderId="0" xfId="82" applyFont="1" applyBorder="1" applyAlignment="1">
      <alignment horizontal="center" vertical="center"/>
      <protection/>
    </xf>
    <xf numFmtId="0" fontId="0" fillId="0" borderId="23" xfId="82" applyFont="1" applyBorder="1" applyAlignment="1">
      <alignment horizontal="center" vertical="center"/>
      <protection/>
    </xf>
    <xf numFmtId="0" fontId="0" fillId="0" borderId="24" xfId="82" applyFont="1" applyBorder="1" applyAlignment="1">
      <alignment horizontal="center" vertical="center"/>
      <protection/>
    </xf>
    <xf numFmtId="0" fontId="0" fillId="0" borderId="21" xfId="82" applyFont="1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0" fontId="0" fillId="0" borderId="25" xfId="67" applyBorder="1" applyAlignment="1">
      <alignment horizontal="center" vertical="center"/>
      <protection/>
    </xf>
    <xf numFmtId="0" fontId="0" fillId="0" borderId="26" xfId="67" applyBorder="1" applyAlignment="1">
      <alignment horizontal="center" vertical="center"/>
      <protection/>
    </xf>
    <xf numFmtId="0" fontId="0" fillId="0" borderId="21" xfId="71" applyFont="1" applyBorder="1" applyAlignment="1">
      <alignment horizontal="center" vertical="center"/>
      <protection/>
    </xf>
    <xf numFmtId="0" fontId="0" fillId="0" borderId="27" xfId="67" applyBorder="1" applyAlignment="1">
      <alignment vertical="center"/>
      <protection/>
    </xf>
    <xf numFmtId="0" fontId="0" fillId="0" borderId="23" xfId="67" applyBorder="1" applyAlignment="1">
      <alignment horizontal="center" vertical="center"/>
      <protection/>
    </xf>
    <xf numFmtId="0" fontId="0" fillId="0" borderId="28" xfId="67" applyFont="1" applyBorder="1" applyAlignment="1">
      <alignment horizontal="center" vertical="center"/>
      <protection/>
    </xf>
    <xf numFmtId="0" fontId="0" fillId="0" borderId="29" xfId="85" applyBorder="1" applyAlignment="1">
      <alignment horizontal="center" vertical="center"/>
      <protection/>
    </xf>
    <xf numFmtId="0" fontId="0" fillId="0" borderId="23" xfId="85" applyBorder="1" applyAlignment="1">
      <alignment horizontal="center" vertical="center"/>
      <protection/>
    </xf>
    <xf numFmtId="0" fontId="0" fillId="0" borderId="24" xfId="85" applyFont="1" applyBorder="1" applyAlignment="1">
      <alignment horizontal="center" vertical="center"/>
      <protection/>
    </xf>
    <xf numFmtId="0" fontId="0" fillId="0" borderId="29" xfId="67" applyBorder="1" applyAlignment="1">
      <alignment horizontal="center" vertical="center"/>
      <protection/>
    </xf>
    <xf numFmtId="0" fontId="0" fillId="0" borderId="29" xfId="86" applyBorder="1" applyAlignment="1">
      <alignment horizontal="center" vertical="center"/>
      <protection/>
    </xf>
    <xf numFmtId="0" fontId="0" fillId="0" borderId="23" xfId="86" applyBorder="1" applyAlignment="1">
      <alignment horizontal="center" vertical="center"/>
      <protection/>
    </xf>
    <xf numFmtId="0" fontId="0" fillId="0" borderId="24" xfId="86" applyFont="1" applyBorder="1" applyAlignment="1">
      <alignment horizontal="center" vertical="center"/>
      <protection/>
    </xf>
    <xf numFmtId="0" fontId="0" fillId="0" borderId="30" xfId="82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68" applyBorder="1" applyAlignment="1">
      <alignment horizontal="center" vertical="center"/>
      <protection/>
    </xf>
    <xf numFmtId="0" fontId="0" fillId="0" borderId="32" xfId="68" applyBorder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/>
      <protection/>
    </xf>
    <xf numFmtId="0" fontId="0" fillId="0" borderId="22" xfId="86" applyBorder="1" applyAlignment="1">
      <alignment horizontal="center" vertical="center"/>
      <protection/>
    </xf>
    <xf numFmtId="0" fontId="0" fillId="0" borderId="34" xfId="71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34" borderId="35" xfId="69" applyFill="1" applyBorder="1" applyAlignment="1">
      <alignment horizontal="center" vertical="center"/>
      <protection/>
    </xf>
    <xf numFmtId="0" fontId="0" fillId="0" borderId="17" xfId="69" applyBorder="1" applyAlignment="1">
      <alignment horizontal="center" vertical="center"/>
      <protection/>
    </xf>
    <xf numFmtId="0" fontId="0" fillId="0" borderId="19" xfId="69" applyFont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1" xfId="86" applyBorder="1" applyAlignment="1">
      <alignment horizontal="center" vertical="center"/>
      <protection/>
    </xf>
    <xf numFmtId="0" fontId="0" fillId="0" borderId="32" xfId="86" applyBorder="1" applyAlignment="1">
      <alignment horizontal="center" vertical="center"/>
      <protection/>
    </xf>
    <xf numFmtId="0" fontId="0" fillId="0" borderId="32" xfId="86" applyFont="1" applyBorder="1" applyAlignment="1">
      <alignment horizontal="center" vertical="center"/>
      <protection/>
    </xf>
    <xf numFmtId="0" fontId="0" fillId="0" borderId="37" xfId="86" applyBorder="1">
      <alignment/>
      <protection/>
    </xf>
    <xf numFmtId="0" fontId="0" fillId="34" borderId="29" xfId="69" applyFill="1" applyBorder="1" applyAlignment="1">
      <alignment horizontal="center" vertical="center"/>
      <protection/>
    </xf>
    <xf numFmtId="0" fontId="0" fillId="0" borderId="23" xfId="69" applyBorder="1" applyAlignment="1">
      <alignment horizontal="center" vertical="center"/>
      <protection/>
    </xf>
    <xf numFmtId="0" fontId="0" fillId="0" borderId="28" xfId="69" applyFont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87" applyBorder="1" applyAlignment="1">
      <alignment horizontal="center" vertical="center"/>
      <protection/>
    </xf>
    <xf numFmtId="0" fontId="0" fillId="0" borderId="17" xfId="87" applyBorder="1" applyAlignment="1">
      <alignment horizontal="center" vertical="center"/>
      <protection/>
    </xf>
    <xf numFmtId="0" fontId="0" fillId="0" borderId="18" xfId="87" applyBorder="1" applyAlignment="1">
      <alignment horizontal="center" vertical="center"/>
      <protection/>
    </xf>
    <xf numFmtId="0" fontId="0" fillId="34" borderId="22" xfId="69" applyFill="1" applyBorder="1" applyAlignment="1">
      <alignment horizontal="center" vertical="center"/>
      <protection/>
    </xf>
    <xf numFmtId="0" fontId="0" fillId="0" borderId="23" xfId="69" applyFont="1" applyBorder="1" applyAlignment="1">
      <alignment horizontal="center" vertical="center"/>
      <protection/>
    </xf>
    <xf numFmtId="0" fontId="0" fillId="0" borderId="22" xfId="87" applyBorder="1" applyAlignment="1">
      <alignment horizontal="center" vertical="center"/>
      <protection/>
    </xf>
    <xf numFmtId="0" fontId="0" fillId="0" borderId="23" xfId="87" applyBorder="1" applyAlignment="1">
      <alignment horizontal="center" vertical="center"/>
      <protection/>
    </xf>
    <xf numFmtId="0" fontId="0" fillId="0" borderId="24" xfId="87" applyFont="1" applyBorder="1" applyAlignment="1">
      <alignment horizontal="center" vertical="center"/>
      <protection/>
    </xf>
    <xf numFmtId="0" fontId="0" fillId="0" borderId="39" xfId="71" applyFont="1" applyBorder="1" applyAlignment="1">
      <alignment horizontal="center" vertical="center"/>
      <protection/>
    </xf>
    <xf numFmtId="0" fontId="0" fillId="34" borderId="22" xfId="70" applyFill="1" applyBorder="1" applyAlignment="1">
      <alignment horizontal="center" vertical="center"/>
      <protection/>
    </xf>
    <xf numFmtId="0" fontId="0" fillId="0" borderId="22" xfId="70" applyFont="1" applyBorder="1" applyAlignment="1">
      <alignment horizontal="center" vertical="center"/>
      <protection/>
    </xf>
    <xf numFmtId="0" fontId="0" fillId="0" borderId="23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horizontal="center" vertical="center"/>
      <protection/>
    </xf>
    <xf numFmtId="0" fontId="0" fillId="0" borderId="40" xfId="87" applyBorder="1" applyAlignment="1">
      <alignment horizontal="center" vertical="center"/>
      <protection/>
    </xf>
    <xf numFmtId="0" fontId="0" fillId="0" borderId="25" xfId="87" applyBorder="1" applyAlignment="1">
      <alignment horizontal="center" vertical="center"/>
      <protection/>
    </xf>
    <xf numFmtId="0" fontId="0" fillId="0" borderId="41" xfId="82" applyFont="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0" fillId="34" borderId="42" xfId="72" applyFill="1" applyBorder="1" applyAlignment="1">
      <alignment horizontal="center" vertical="center"/>
      <protection/>
    </xf>
    <xf numFmtId="0" fontId="0" fillId="0" borderId="32" xfId="72" applyBorder="1" applyAlignment="1">
      <alignment horizontal="center" vertical="center"/>
      <protection/>
    </xf>
    <xf numFmtId="0" fontId="0" fillId="0" borderId="33" xfId="72" applyFont="1" applyBorder="1" applyAlignment="1">
      <alignment horizontal="center" vertical="center"/>
      <protection/>
    </xf>
    <xf numFmtId="0" fontId="0" fillId="0" borderId="22" xfId="88" applyBorder="1" applyAlignment="1">
      <alignment horizontal="center" vertical="center"/>
      <protection/>
    </xf>
    <xf numFmtId="0" fontId="0" fillId="0" borderId="23" xfId="88" applyFont="1" applyBorder="1" applyAlignment="1">
      <alignment horizontal="center" vertical="center"/>
      <protection/>
    </xf>
    <xf numFmtId="0" fontId="0" fillId="0" borderId="23" xfId="88" applyBorder="1" applyAlignment="1">
      <alignment horizontal="center" vertical="center"/>
      <protection/>
    </xf>
    <xf numFmtId="0" fontId="0" fillId="0" borderId="24" xfId="88" applyFont="1" applyBorder="1" applyAlignment="1">
      <alignment horizontal="center" vertical="center"/>
      <protection/>
    </xf>
    <xf numFmtId="0" fontId="0" fillId="34" borderId="16" xfId="73" applyFill="1" applyBorder="1" applyAlignment="1">
      <alignment horizontal="center" vertical="center"/>
      <protection/>
    </xf>
    <xf numFmtId="0" fontId="0" fillId="0" borderId="17" xfId="73" applyBorder="1" applyAlignment="1">
      <alignment horizontal="center" vertical="center"/>
      <protection/>
    </xf>
    <xf numFmtId="0" fontId="0" fillId="0" borderId="19" xfId="73" applyFont="1" applyBorder="1" applyAlignment="1">
      <alignment horizontal="center" vertical="center"/>
      <protection/>
    </xf>
    <xf numFmtId="0" fontId="0" fillId="0" borderId="22" xfId="89" applyBorder="1" applyAlignment="1">
      <alignment horizontal="center" vertical="center"/>
      <protection/>
    </xf>
    <xf numFmtId="0" fontId="0" fillId="0" borderId="23" xfId="89" applyBorder="1" applyAlignment="1">
      <alignment horizontal="center" vertical="center"/>
      <protection/>
    </xf>
    <xf numFmtId="0" fontId="0" fillId="0" borderId="24" xfId="89" applyFont="1" applyBorder="1" applyAlignment="1">
      <alignment horizontal="center" vertical="center"/>
      <protection/>
    </xf>
    <xf numFmtId="0" fontId="0" fillId="34" borderId="22" xfId="74" applyFill="1" applyBorder="1" applyAlignment="1">
      <alignment horizontal="center" vertical="center"/>
      <protection/>
    </xf>
    <xf numFmtId="0" fontId="0" fillId="0" borderId="23" xfId="74" applyBorder="1" applyAlignment="1">
      <alignment horizontal="center" vertical="center"/>
      <protection/>
    </xf>
    <xf numFmtId="0" fontId="0" fillId="0" borderId="28" xfId="74" applyFont="1" applyBorder="1" applyAlignment="1">
      <alignment horizontal="center" vertical="center"/>
      <protection/>
    </xf>
    <xf numFmtId="0" fontId="0" fillId="0" borderId="22" xfId="90" applyBorder="1" applyAlignment="1">
      <alignment horizontal="center" vertical="center"/>
      <protection/>
    </xf>
    <xf numFmtId="0" fontId="0" fillId="0" borderId="17" xfId="90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34" borderId="22" xfId="75" applyFill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23" xfId="75" applyFont="1" applyBorder="1" applyAlignment="1">
      <alignment horizontal="center" vertical="center"/>
      <protection/>
    </xf>
    <xf numFmtId="0" fontId="0" fillId="0" borderId="28" xfId="75" applyFont="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34" borderId="22" xfId="76" applyFill="1" applyBorder="1" applyAlignment="1">
      <alignment horizontal="center" vertical="center"/>
      <protection/>
    </xf>
    <xf numFmtId="0" fontId="0" fillId="0" borderId="23" xfId="76" applyBorder="1" applyAlignment="1">
      <alignment horizontal="center" vertical="center"/>
      <protection/>
    </xf>
    <xf numFmtId="0" fontId="0" fillId="0" borderId="23" xfId="76" applyFont="1" applyBorder="1" applyAlignment="1">
      <alignment horizontal="center" vertical="center"/>
      <protection/>
    </xf>
    <xf numFmtId="0" fontId="0" fillId="0" borderId="28" xfId="76" applyFont="1" applyBorder="1" applyAlignment="1">
      <alignment horizontal="center" vertical="center"/>
      <protection/>
    </xf>
    <xf numFmtId="0" fontId="0" fillId="34" borderId="16" xfId="62" applyFont="1" applyFill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34" borderId="0" xfId="77" applyFill="1" applyBorder="1" applyAlignment="1">
      <alignment horizontal="center" vertical="center"/>
      <protection/>
    </xf>
    <xf numFmtId="0" fontId="0" fillId="0" borderId="23" xfId="77" applyFont="1" applyBorder="1" applyAlignment="1">
      <alignment horizontal="center" vertical="center"/>
      <protection/>
    </xf>
    <xf numFmtId="0" fontId="0" fillId="0" borderId="23" xfId="77" applyBorder="1" applyAlignment="1">
      <alignment horizontal="center" vertical="center"/>
      <protection/>
    </xf>
    <xf numFmtId="0" fontId="0" fillId="0" borderId="28" xfId="77" applyBorder="1" applyAlignment="1">
      <alignment horizontal="center" vertical="center"/>
      <protection/>
    </xf>
    <xf numFmtId="0" fontId="0" fillId="34" borderId="40" xfId="62" applyFont="1" applyFill="1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0" fillId="0" borderId="45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0" fillId="34" borderId="22" xfId="77" applyFill="1" applyBorder="1" applyAlignment="1">
      <alignment horizontal="center" vertical="center"/>
      <protection/>
    </xf>
    <xf numFmtId="0" fontId="0" fillId="0" borderId="46" xfId="0" applyBorder="1" applyAlignment="1">
      <alignment vertical="center"/>
    </xf>
    <xf numFmtId="0" fontId="0" fillId="34" borderId="22" xfId="62" applyFont="1" applyFill="1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62" applyFont="1" applyBorder="1" applyAlignment="1">
      <alignment horizontal="center" vertical="center"/>
      <protection/>
    </xf>
    <xf numFmtId="0" fontId="0" fillId="34" borderId="22" xfId="78" applyFill="1" applyBorder="1" applyAlignment="1">
      <alignment horizontal="center" vertical="center"/>
      <protection/>
    </xf>
    <xf numFmtId="0" fontId="0" fillId="0" borderId="23" xfId="78" applyBorder="1" applyAlignment="1">
      <alignment horizontal="center" vertical="center"/>
      <protection/>
    </xf>
    <xf numFmtId="0" fontId="0" fillId="0" borderId="28" xfId="78" applyFont="1" applyBorder="1" applyAlignment="1">
      <alignment horizontal="center" vertical="center"/>
      <protection/>
    </xf>
    <xf numFmtId="0" fontId="0" fillId="34" borderId="42" xfId="79" applyFill="1" applyBorder="1" applyAlignment="1">
      <alignment horizontal="center" vertical="center"/>
      <protection/>
    </xf>
    <xf numFmtId="0" fontId="0" fillId="0" borderId="32" xfId="79" applyBorder="1" applyAlignment="1">
      <alignment horizontal="center" vertical="center"/>
      <protection/>
    </xf>
    <xf numFmtId="0" fontId="0" fillId="0" borderId="33" xfId="79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34" borderId="47" xfId="80" applyFill="1" applyBorder="1" applyAlignment="1">
      <alignment horizontal="center" vertical="center"/>
      <protection/>
    </xf>
    <xf numFmtId="0" fontId="0" fillId="0" borderId="17" xfId="80" applyFont="1" applyBorder="1" applyAlignment="1">
      <alignment horizontal="center" vertical="center"/>
      <protection/>
    </xf>
    <xf numFmtId="0" fontId="0" fillId="0" borderId="17" xfId="80" applyBorder="1" applyAlignment="1">
      <alignment horizontal="center" vertical="center"/>
      <protection/>
    </xf>
    <xf numFmtId="0" fontId="0" fillId="0" borderId="48" xfId="80" applyBorder="1">
      <alignment/>
      <protection/>
    </xf>
    <xf numFmtId="0" fontId="0" fillId="34" borderId="29" xfId="80" applyFill="1" applyBorder="1" applyAlignment="1">
      <alignment horizontal="center" vertical="center"/>
      <protection/>
    </xf>
    <xf numFmtId="0" fontId="0" fillId="0" borderId="23" xfId="80" applyBorder="1" applyAlignment="1">
      <alignment horizontal="center" vertical="center"/>
      <protection/>
    </xf>
    <xf numFmtId="0" fontId="0" fillId="0" borderId="28" xfId="80" applyFont="1" applyBorder="1" applyAlignment="1">
      <alignment horizontal="center" vertical="center"/>
      <protection/>
    </xf>
    <xf numFmtId="0" fontId="0" fillId="34" borderId="22" xfId="81" applyFill="1" applyBorder="1" applyAlignment="1">
      <alignment horizontal="center" vertical="center"/>
      <protection/>
    </xf>
    <xf numFmtId="0" fontId="0" fillId="0" borderId="22" xfId="81" applyBorder="1" applyAlignment="1">
      <alignment horizontal="center" vertical="center"/>
      <protection/>
    </xf>
    <xf numFmtId="0" fontId="0" fillId="0" borderId="23" xfId="81" applyFont="1" applyBorder="1" applyAlignment="1">
      <alignment horizontal="center" vertical="center"/>
      <protection/>
    </xf>
    <xf numFmtId="0" fontId="0" fillId="0" borderId="28" xfId="81" applyFont="1" applyBorder="1" applyAlignment="1">
      <alignment horizontal="center" vertical="center"/>
      <protection/>
    </xf>
    <xf numFmtId="0" fontId="0" fillId="34" borderId="40" xfId="63" applyFill="1" applyBorder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34" borderId="29" xfId="83" applyFill="1" applyBorder="1" applyAlignment="1">
      <alignment horizontal="center" vertical="center"/>
      <protection/>
    </xf>
    <xf numFmtId="0" fontId="0" fillId="0" borderId="23" xfId="83" applyFont="1" applyBorder="1" applyAlignment="1">
      <alignment horizontal="center" vertical="center"/>
      <protection/>
    </xf>
    <xf numFmtId="0" fontId="0" fillId="0" borderId="28" xfId="83" applyFont="1" applyBorder="1" applyAlignment="1">
      <alignment horizontal="center" vertical="center"/>
      <protection/>
    </xf>
    <xf numFmtId="0" fontId="0" fillId="34" borderId="43" xfId="64" applyFill="1" applyBorder="1" applyAlignment="1">
      <alignment horizontal="center" vertical="center"/>
      <protection/>
    </xf>
    <xf numFmtId="0" fontId="0" fillId="0" borderId="32" xfId="64" applyFont="1" applyBorder="1" applyAlignment="1">
      <alignment horizontal="center" vertical="center"/>
      <protection/>
    </xf>
    <xf numFmtId="0" fontId="0" fillId="0" borderId="32" xfId="64" applyBorder="1" applyAlignment="1">
      <alignment horizontal="center" vertical="center"/>
      <protection/>
    </xf>
    <xf numFmtId="0" fontId="0" fillId="0" borderId="44" xfId="64" applyFont="1" applyBorder="1" applyAlignment="1">
      <alignment horizontal="center" vertical="center"/>
      <protection/>
    </xf>
    <xf numFmtId="0" fontId="0" fillId="0" borderId="23" xfId="83" applyBorder="1" applyAlignment="1">
      <alignment horizontal="center" vertical="center"/>
      <protection/>
    </xf>
    <xf numFmtId="0" fontId="0" fillId="0" borderId="49" xfId="65" applyBorder="1" applyAlignment="1">
      <alignment horizontal="center" vertical="center"/>
      <protection/>
    </xf>
    <xf numFmtId="0" fontId="0" fillId="0" borderId="17" xfId="65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34" borderId="42" xfId="83" applyFill="1" applyBorder="1" applyAlignment="1">
      <alignment horizontal="center" vertical="center"/>
      <protection/>
    </xf>
    <xf numFmtId="0" fontId="0" fillId="0" borderId="32" xfId="83" applyBorder="1" applyAlignment="1">
      <alignment horizontal="center" vertical="center"/>
      <protection/>
    </xf>
    <xf numFmtId="0" fontId="0" fillId="0" borderId="33" xfId="83" applyFont="1" applyBorder="1" applyAlignment="1">
      <alignment horizontal="center" vertical="center"/>
      <protection/>
    </xf>
    <xf numFmtId="0" fontId="0" fillId="0" borderId="22" xfId="65" applyBorder="1" applyAlignment="1">
      <alignment horizontal="center" vertical="center"/>
      <protection/>
    </xf>
    <xf numFmtId="0" fontId="0" fillId="0" borderId="25" xfId="65" applyFont="1" applyBorder="1" applyAlignment="1">
      <alignment horizontal="center" vertical="center"/>
      <protection/>
    </xf>
    <xf numFmtId="0" fontId="0" fillId="0" borderId="23" xfId="65" applyBorder="1" applyAlignment="1">
      <alignment horizontal="center" vertical="center"/>
      <protection/>
    </xf>
    <xf numFmtId="0" fontId="0" fillId="0" borderId="24" xfId="65" applyFont="1" applyBorder="1" applyAlignment="1">
      <alignment horizontal="center" vertical="center"/>
      <protection/>
    </xf>
    <xf numFmtId="0" fontId="0" fillId="0" borderId="50" xfId="84" applyBorder="1" applyAlignment="1">
      <alignment horizontal="center" vertical="center"/>
      <protection/>
    </xf>
    <xf numFmtId="0" fontId="0" fillId="0" borderId="51" xfId="84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0" fontId="0" fillId="0" borderId="23" xfId="65" applyFont="1" applyBorder="1" applyAlignment="1">
      <alignment horizontal="center" vertical="center"/>
      <protection/>
    </xf>
    <xf numFmtId="0" fontId="0" fillId="0" borderId="17" xfId="65" applyFont="1" applyBorder="1" applyAlignment="1">
      <alignment horizontal="center" vertical="center"/>
      <protection/>
    </xf>
    <xf numFmtId="0" fontId="0" fillId="34" borderId="22" xfId="84" applyFill="1" applyBorder="1" applyAlignment="1">
      <alignment horizontal="center" vertical="center"/>
      <protection/>
    </xf>
    <xf numFmtId="0" fontId="0" fillId="0" borderId="23" xfId="84" applyBorder="1" applyAlignment="1">
      <alignment horizontal="center" vertical="center"/>
      <protection/>
    </xf>
    <xf numFmtId="0" fontId="0" fillId="0" borderId="28" xfId="84" applyBorder="1" applyAlignment="1">
      <alignment horizontal="center" vertical="center"/>
      <protection/>
    </xf>
    <xf numFmtId="0" fontId="0" fillId="0" borderId="29" xfId="66" applyBorder="1" applyAlignment="1">
      <alignment horizontal="center" vertical="center"/>
      <protection/>
    </xf>
    <xf numFmtId="0" fontId="0" fillId="0" borderId="23" xfId="66" applyBorder="1" applyAlignment="1">
      <alignment horizontal="center" vertical="center"/>
      <protection/>
    </xf>
    <xf numFmtId="0" fontId="0" fillId="0" borderId="24" xfId="66" applyBorder="1" applyAlignment="1">
      <alignment horizontal="center" vertical="center"/>
      <protection/>
    </xf>
    <xf numFmtId="0" fontId="0" fillId="34" borderId="29" xfId="84" applyFill="1" applyBorder="1" applyAlignment="1">
      <alignment horizontal="center" vertical="center"/>
      <protection/>
    </xf>
    <xf numFmtId="0" fontId="0" fillId="0" borderId="28" xfId="84" applyFont="1" applyBorder="1" applyAlignment="1">
      <alignment horizontal="center" vertical="center"/>
      <protection/>
    </xf>
    <xf numFmtId="0" fontId="0" fillId="0" borderId="25" xfId="66" applyBorder="1" applyAlignment="1">
      <alignment horizontal="center" vertical="center"/>
      <protection/>
    </xf>
    <xf numFmtId="0" fontId="0" fillId="0" borderId="24" xfId="66" applyFont="1" applyBorder="1" applyAlignment="1">
      <alignment horizontal="center" vertical="center"/>
      <protection/>
    </xf>
    <xf numFmtId="0" fontId="0" fillId="0" borderId="22" xfId="84" applyBorder="1" applyAlignment="1">
      <alignment horizontal="center" vertical="center"/>
      <protection/>
    </xf>
    <xf numFmtId="0" fontId="7" fillId="0" borderId="28" xfId="84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54" xfId="66" applyBorder="1" applyAlignment="1">
      <alignment horizontal="center" vertical="center"/>
      <protection/>
    </xf>
    <xf numFmtId="0" fontId="0" fillId="0" borderId="55" xfId="66" applyBorder="1" applyAlignment="1">
      <alignment horizontal="center" vertical="center"/>
      <protection/>
    </xf>
    <xf numFmtId="0" fontId="0" fillId="0" borderId="56" xfId="66" applyFont="1" applyBorder="1" applyAlignment="1">
      <alignment horizontal="center" vertical="center"/>
      <protection/>
    </xf>
    <xf numFmtId="0" fontId="0" fillId="0" borderId="53" xfId="66" applyFont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left" shrinkToFit="1"/>
      <protection/>
    </xf>
    <xf numFmtId="0" fontId="48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 applyProtection="1">
      <alignment horizontal="left" shrinkToFit="1"/>
      <protection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 shrinkToFit="1"/>
    </xf>
    <xf numFmtId="0" fontId="0" fillId="35" borderId="0" xfId="0" applyFill="1" applyAlignment="1">
      <alignment/>
    </xf>
    <xf numFmtId="0" fontId="49" fillId="0" borderId="10" xfId="0" applyFont="1" applyBorder="1" applyAlignment="1">
      <alignment horizontal="center" vertical="center" shrinkToFit="1"/>
    </xf>
    <xf numFmtId="0" fontId="49" fillId="0" borderId="10" xfId="7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/>
    </xf>
    <xf numFmtId="0" fontId="49" fillId="0" borderId="10" xfId="85" applyFont="1" applyFill="1" applyBorder="1" applyAlignment="1">
      <alignment horizontal="center" vertical="center"/>
      <protection/>
    </xf>
    <xf numFmtId="0" fontId="49" fillId="0" borderId="10" xfId="86" applyFont="1" applyFill="1" applyBorder="1" applyAlignment="1">
      <alignment horizontal="center" vertical="center"/>
      <protection/>
    </xf>
    <xf numFmtId="0" fontId="9" fillId="0" borderId="10" xfId="86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87" applyFont="1" applyFill="1" applyBorder="1" applyAlignment="1">
      <alignment horizontal="center" vertical="center"/>
      <protection/>
    </xf>
    <xf numFmtId="0" fontId="9" fillId="0" borderId="10" xfId="88" applyFont="1" applyFill="1" applyBorder="1" applyAlignment="1">
      <alignment horizontal="center" vertical="center"/>
      <protection/>
    </xf>
    <xf numFmtId="0" fontId="49" fillId="0" borderId="10" xfId="89" applyFont="1" applyFill="1" applyBorder="1" applyAlignment="1">
      <alignment horizontal="center" vertical="center"/>
      <protection/>
    </xf>
    <xf numFmtId="0" fontId="49" fillId="0" borderId="10" xfId="90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49" fillId="0" borderId="10" xfId="65" applyFont="1" applyFill="1" applyBorder="1" applyAlignment="1">
      <alignment horizontal="center" vertical="center"/>
      <protection/>
    </xf>
    <xf numFmtId="0" fontId="49" fillId="0" borderId="1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shrinkToFit="1"/>
    </xf>
    <xf numFmtId="0" fontId="49" fillId="0" borderId="10" xfId="67" applyFont="1" applyFill="1" applyBorder="1" applyAlignment="1">
      <alignment horizontal="center" vertical="center"/>
      <protection/>
    </xf>
    <xf numFmtId="0" fontId="49" fillId="0" borderId="10" xfId="62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0" fontId="49" fillId="0" borderId="10" xfId="68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horizontal="center" vertical="center"/>
      <protection/>
    </xf>
    <xf numFmtId="0" fontId="49" fillId="0" borderId="10" xfId="64" applyFont="1" applyFill="1" applyBorder="1" applyAlignment="1">
      <alignment horizontal="center" vertical="center"/>
      <protection/>
    </xf>
    <xf numFmtId="0" fontId="49" fillId="0" borderId="10" xfId="69" applyFont="1" applyFill="1" applyBorder="1" applyAlignment="1">
      <alignment horizontal="center" vertical="center"/>
      <protection/>
    </xf>
    <xf numFmtId="0" fontId="9" fillId="0" borderId="10" xfId="69" applyFont="1" applyFill="1" applyBorder="1" applyAlignment="1">
      <alignment horizontal="center" vertical="center"/>
      <protection/>
    </xf>
    <xf numFmtId="0" fontId="49" fillId="0" borderId="10" xfId="72" applyFont="1" applyFill="1" applyBorder="1" applyAlignment="1">
      <alignment horizontal="center" vertical="center"/>
      <protection/>
    </xf>
    <xf numFmtId="0" fontId="49" fillId="0" borderId="10" xfId="73" applyFont="1" applyFill="1" applyBorder="1" applyAlignment="1">
      <alignment horizontal="center" vertical="center"/>
      <protection/>
    </xf>
    <xf numFmtId="0" fontId="49" fillId="0" borderId="10" xfId="74" applyFont="1" applyFill="1" applyBorder="1" applyAlignment="1">
      <alignment horizontal="center" vertical="center"/>
      <protection/>
    </xf>
    <xf numFmtId="0" fontId="9" fillId="0" borderId="10" xfId="77" applyFont="1" applyFill="1" applyBorder="1" applyAlignment="1">
      <alignment horizontal="center" vertical="center"/>
      <protection/>
    </xf>
    <xf numFmtId="0" fontId="49" fillId="0" borderId="10" xfId="77" applyFont="1" applyFill="1" applyBorder="1" applyAlignment="1">
      <alignment horizontal="center" vertical="center"/>
      <protection/>
    </xf>
    <xf numFmtId="0" fontId="9" fillId="0" borderId="10" xfId="79" applyFont="1" applyFill="1" applyBorder="1" applyAlignment="1">
      <alignment horizontal="center" vertical="center"/>
      <protection/>
    </xf>
    <xf numFmtId="0" fontId="49" fillId="0" borderId="10" xfId="80" applyFont="1" applyFill="1" applyBorder="1" applyAlignment="1">
      <alignment horizontal="center" vertical="center"/>
      <protection/>
    </xf>
    <xf numFmtId="0" fontId="49" fillId="0" borderId="10" xfId="83" applyFont="1" applyFill="1" applyBorder="1" applyAlignment="1">
      <alignment horizontal="center" vertical="center"/>
      <protection/>
    </xf>
    <xf numFmtId="0" fontId="49" fillId="0" borderId="10" xfId="84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 shrinkToFit="1"/>
    </xf>
    <xf numFmtId="0" fontId="9" fillId="0" borderId="10" xfId="84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left" vertical="center" shrinkToFit="1"/>
    </xf>
    <xf numFmtId="0" fontId="49" fillId="0" borderId="59" xfId="7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0" xfId="88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49" fillId="0" borderId="59" xfId="86" applyFont="1" applyFill="1" applyBorder="1" applyAlignment="1">
      <alignment horizontal="center" vertical="center"/>
      <protection/>
    </xf>
    <xf numFmtId="0" fontId="9" fillId="0" borderId="59" xfId="66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0" fontId="9" fillId="0" borderId="10" xfId="84" applyFont="1" applyFill="1" applyBorder="1" applyAlignment="1">
      <alignment horizontal="center" vertical="center"/>
      <protection/>
    </xf>
    <xf numFmtId="0" fontId="9" fillId="0" borderId="10" xfId="87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10" xfId="78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59" xfId="7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4" fillId="0" borderId="17" xfId="69" applyFont="1" applyBorder="1" applyAlignment="1">
      <alignment horizontal="center" vertical="center"/>
      <protection/>
    </xf>
    <xf numFmtId="0" fontId="7" fillId="0" borderId="24" xfId="8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0" fillId="36" borderId="0" xfId="84" applyFont="1" applyFill="1" applyBorder="1" applyAlignment="1">
      <alignment horizontal="center" vertical="center"/>
      <protection/>
    </xf>
    <xf numFmtId="0" fontId="0" fillId="0" borderId="23" xfId="84" applyFont="1" applyBorder="1" applyAlignment="1">
      <alignment horizontal="center" vertical="center"/>
      <protection/>
    </xf>
    <xf numFmtId="0" fontId="0" fillId="0" borderId="64" xfId="0" applyBorder="1" applyAlignment="1">
      <alignment vertical="center"/>
    </xf>
    <xf numFmtId="0" fontId="11" fillId="34" borderId="29" xfId="84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32" xfId="68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shrinkToFi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left" shrinkToFit="1"/>
      <protection/>
    </xf>
    <xf numFmtId="0" fontId="12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50" fillId="37" borderId="0" xfId="0" applyFont="1" applyFill="1" applyBorder="1" applyAlignment="1">
      <alignment horizontal="left" wrapText="1"/>
    </xf>
    <xf numFmtId="0" fontId="12" fillId="37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48" fillId="33" borderId="67" xfId="0" applyFont="1" applyFill="1" applyBorder="1" applyAlignment="1">
      <alignment horizontal="center" vertical="center" shrinkToFit="1"/>
    </xf>
    <xf numFmtId="0" fontId="48" fillId="33" borderId="6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4" xfId="85"/>
    <cellStyle name="標準 5" xfId="86"/>
    <cellStyle name="標準 6" xfId="87"/>
    <cellStyle name="標準 7" xfId="88"/>
    <cellStyle name="標準 8" xfId="89"/>
    <cellStyle name="標準 9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view="pageBreakPreview" zoomScaleSheetLayoutView="100" zoomScalePageLayoutView="0" workbookViewId="0" topLeftCell="A31">
      <selection activeCell="F20" sqref="F20"/>
    </sheetView>
  </sheetViews>
  <sheetFormatPr defaultColWidth="8.875" defaultRowHeight="13.5"/>
  <cols>
    <col min="1" max="1" width="3.75390625" style="294" customWidth="1"/>
    <col min="2" max="2" width="22.00390625" style="294" customWidth="1"/>
    <col min="3" max="3" width="2.75390625" style="294" customWidth="1"/>
    <col min="4" max="4" width="13.875" style="296" customWidth="1"/>
    <col min="5" max="5" width="13.125" style="296" customWidth="1"/>
    <col min="6" max="6" width="13.875" style="296" customWidth="1"/>
    <col min="7" max="7" width="13.125" style="296" customWidth="1"/>
    <col min="8" max="8" width="13.875" style="296" customWidth="1"/>
    <col min="9" max="9" width="13.125" style="296" customWidth="1"/>
    <col min="10" max="10" width="13.875" style="296" customWidth="1"/>
    <col min="11" max="11" width="13.125" style="296" customWidth="1"/>
    <col min="12" max="12" width="9.125" style="294" customWidth="1"/>
    <col min="13" max="16384" width="8.875" style="294" customWidth="1"/>
  </cols>
  <sheetData>
    <row r="1" spans="2:11" ht="24">
      <c r="B1" s="310" t="s">
        <v>297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2:9" ht="22.5" customHeight="1">
      <c r="B2" s="295" t="s">
        <v>382</v>
      </c>
      <c r="C2" s="295"/>
      <c r="D2" s="296" t="s">
        <v>391</v>
      </c>
      <c r="E2" s="296" t="s">
        <v>394</v>
      </c>
      <c r="G2" s="296">
        <f>'入力作業'!X2</f>
      </c>
      <c r="H2" s="296" t="s">
        <v>20</v>
      </c>
      <c r="I2" s="297"/>
    </row>
    <row r="3" spans="2:3" ht="22.5" customHeight="1">
      <c r="B3" s="295"/>
      <c r="C3" s="295"/>
    </row>
    <row r="4" spans="2:11" ht="22.5" customHeight="1">
      <c r="B4" s="295" t="s">
        <v>17</v>
      </c>
      <c r="C4" s="295"/>
      <c r="D4" s="296" t="s">
        <v>376</v>
      </c>
      <c r="E4" s="306" t="s">
        <v>381</v>
      </c>
      <c r="H4" s="296">
        <f>'入力作業'!Z4</f>
      </c>
      <c r="I4" s="296">
        <f>'入力作業'!AA4</f>
      </c>
      <c r="J4" s="296" t="s">
        <v>20</v>
      </c>
      <c r="K4" s="296" t="s">
        <v>20</v>
      </c>
    </row>
    <row r="5" spans="2:11" ht="22.5" customHeight="1">
      <c r="B5" s="295" t="s">
        <v>208</v>
      </c>
      <c r="C5" s="295"/>
      <c r="D5" s="296" t="str">
        <f>'入力作業'!S5</f>
        <v>五十嵐陽介</v>
      </c>
      <c r="E5" s="306" t="s">
        <v>393</v>
      </c>
      <c r="H5" s="296">
        <f>'入力作業'!Z5</f>
      </c>
      <c r="I5" s="296">
        <f>'入力作業'!AA5</f>
      </c>
      <c r="J5" s="296" t="s">
        <v>20</v>
      </c>
      <c r="K5" s="296" t="s">
        <v>20</v>
      </c>
    </row>
    <row r="6" spans="2:7" ht="22.5" customHeight="1">
      <c r="B6" s="295" t="s">
        <v>0</v>
      </c>
      <c r="C6" s="295" t="s">
        <v>396</v>
      </c>
      <c r="D6" s="296" t="s">
        <v>397</v>
      </c>
      <c r="E6" s="306" t="s">
        <v>398</v>
      </c>
      <c r="F6" s="296" t="s">
        <v>472</v>
      </c>
      <c r="G6" s="296" t="s">
        <v>398</v>
      </c>
    </row>
    <row r="7" spans="2:11" ht="22.5" customHeight="1">
      <c r="B7" s="295" t="s">
        <v>399</v>
      </c>
      <c r="C7" s="295"/>
      <c r="D7" s="296" t="s">
        <v>473</v>
      </c>
      <c r="E7" s="306" t="s">
        <v>389</v>
      </c>
      <c r="F7" s="299"/>
      <c r="H7" s="296">
        <f>'入力作業'!Z12</f>
      </c>
      <c r="I7" s="296">
        <f>'入力作業'!AA12</f>
      </c>
      <c r="J7" s="296">
        <f>'入力作業'!AC12</f>
      </c>
      <c r="K7" s="296">
        <f>'入力作業'!AD12</f>
      </c>
    </row>
    <row r="8" spans="2:6" ht="22.5" customHeight="1">
      <c r="B8" s="295" t="s">
        <v>400</v>
      </c>
      <c r="C8" s="295"/>
      <c r="D8" s="296" t="s">
        <v>108</v>
      </c>
      <c r="E8" s="306" t="s">
        <v>438</v>
      </c>
      <c r="F8" s="299"/>
    </row>
    <row r="9" spans="2:6" ht="22.5" customHeight="1">
      <c r="B9" s="295" t="s">
        <v>503</v>
      </c>
      <c r="C9" s="295"/>
      <c r="D9" s="296" t="s">
        <v>504</v>
      </c>
      <c r="E9" s="306" t="s">
        <v>465</v>
      </c>
      <c r="F9" s="299"/>
    </row>
    <row r="10" spans="2:11" ht="22.5" customHeight="1">
      <c r="B10" s="295" t="s">
        <v>37</v>
      </c>
      <c r="C10" s="295" t="s">
        <v>396</v>
      </c>
      <c r="D10" s="296" t="s">
        <v>445</v>
      </c>
      <c r="E10" s="296" t="s">
        <v>413</v>
      </c>
      <c r="F10" s="299" t="s">
        <v>401</v>
      </c>
      <c r="G10" s="296" t="s">
        <v>411</v>
      </c>
      <c r="H10" s="296" t="s">
        <v>446</v>
      </c>
      <c r="I10" s="307" t="s">
        <v>447</v>
      </c>
      <c r="J10" s="299" t="s">
        <v>403</v>
      </c>
      <c r="K10" s="296" t="s">
        <v>448</v>
      </c>
    </row>
    <row r="11" spans="2:7" ht="22.5" customHeight="1">
      <c r="B11" s="295"/>
      <c r="C11" s="295"/>
      <c r="D11" s="296" t="s">
        <v>474</v>
      </c>
      <c r="E11" s="307" t="s">
        <v>378</v>
      </c>
      <c r="F11" s="299" t="s">
        <v>375</v>
      </c>
      <c r="G11" s="296" t="s">
        <v>381</v>
      </c>
    </row>
    <row r="12" spans="2:11" ht="22.5" customHeight="1">
      <c r="B12" s="295" t="s">
        <v>404</v>
      </c>
      <c r="C12" s="295" t="s">
        <v>396</v>
      </c>
      <c r="D12" s="296" t="s">
        <v>443</v>
      </c>
      <c r="E12" s="296" t="s">
        <v>380</v>
      </c>
      <c r="F12" s="299" t="s">
        <v>475</v>
      </c>
      <c r="G12" s="296" t="s">
        <v>402</v>
      </c>
      <c r="H12" s="296" t="s">
        <v>476</v>
      </c>
      <c r="I12" s="296" t="s">
        <v>387</v>
      </c>
      <c r="J12" s="296" t="s">
        <v>450</v>
      </c>
      <c r="K12" s="296" t="s">
        <v>451</v>
      </c>
    </row>
    <row r="13" spans="2:11" ht="22.5" customHeight="1">
      <c r="B13" s="295"/>
      <c r="C13" s="295"/>
      <c r="D13" s="296" t="s">
        <v>407</v>
      </c>
      <c r="E13" s="307" t="s">
        <v>379</v>
      </c>
      <c r="F13" s="299" t="s">
        <v>477</v>
      </c>
      <c r="G13" s="296" t="s">
        <v>444</v>
      </c>
      <c r="H13" s="299" t="s">
        <v>478</v>
      </c>
      <c r="I13" s="296" t="s">
        <v>439</v>
      </c>
      <c r="J13" s="296" t="s">
        <v>519</v>
      </c>
      <c r="K13" s="296" t="s">
        <v>507</v>
      </c>
    </row>
    <row r="14" spans="2:10" ht="22.5" customHeight="1">
      <c r="B14" s="295" t="s">
        <v>43</v>
      </c>
      <c r="C14" s="295" t="s">
        <v>396</v>
      </c>
      <c r="D14" s="296" t="s">
        <v>452</v>
      </c>
      <c r="E14" s="307" t="s">
        <v>453</v>
      </c>
      <c r="F14" s="296" t="s">
        <v>392</v>
      </c>
      <c r="G14" s="296" t="s">
        <v>408</v>
      </c>
      <c r="H14" s="296" t="s">
        <v>410</v>
      </c>
      <c r="I14" s="296" t="s">
        <v>438</v>
      </c>
      <c r="J14" s="299"/>
    </row>
    <row r="15" spans="2:11" ht="22.5" customHeight="1">
      <c r="B15" s="295" t="s">
        <v>14</v>
      </c>
      <c r="C15" s="295" t="s">
        <v>396</v>
      </c>
      <c r="D15" s="296" t="s">
        <v>412</v>
      </c>
      <c r="E15" s="306" t="s">
        <v>383</v>
      </c>
      <c r="F15" s="296" t="s">
        <v>454</v>
      </c>
      <c r="G15" s="296" t="s">
        <v>436</v>
      </c>
      <c r="H15" s="296" t="s">
        <v>479</v>
      </c>
      <c r="I15" s="296" t="s">
        <v>448</v>
      </c>
      <c r="J15" s="299" t="s">
        <v>455</v>
      </c>
      <c r="K15" s="296" t="s">
        <v>395</v>
      </c>
    </row>
    <row r="16" spans="2:10" ht="22.5" customHeight="1">
      <c r="B16" s="295"/>
      <c r="C16" s="295"/>
      <c r="D16" s="296" t="s">
        <v>441</v>
      </c>
      <c r="E16" s="307" t="s">
        <v>480</v>
      </c>
      <c r="F16" s="296" t="s">
        <v>505</v>
      </c>
      <c r="G16" s="296" t="s">
        <v>506</v>
      </c>
      <c r="J16" s="299"/>
    </row>
    <row r="17" spans="2:10" ht="22.5" customHeight="1">
      <c r="B17" s="295" t="s">
        <v>481</v>
      </c>
      <c r="C17" s="295" t="s">
        <v>396</v>
      </c>
      <c r="D17" s="296" t="s">
        <v>482</v>
      </c>
      <c r="E17" s="307" t="s">
        <v>390</v>
      </c>
      <c r="F17" s="296" t="s">
        <v>517</v>
      </c>
      <c r="G17" s="296" t="s">
        <v>518</v>
      </c>
      <c r="J17" s="299"/>
    </row>
    <row r="18" spans="2:10" ht="22.5" customHeight="1">
      <c r="B18" s="295" t="s">
        <v>1</v>
      </c>
      <c r="C18" s="295" t="s">
        <v>396</v>
      </c>
      <c r="D18" s="296" t="s">
        <v>414</v>
      </c>
      <c r="E18" s="307" t="s">
        <v>381</v>
      </c>
      <c r="F18" s="296" t="s">
        <v>483</v>
      </c>
      <c r="G18" s="296" t="s">
        <v>384</v>
      </c>
      <c r="J18" s="299"/>
    </row>
    <row r="19" spans="2:11" ht="22.5" customHeight="1">
      <c r="B19" s="295" t="s">
        <v>15</v>
      </c>
      <c r="C19" s="295" t="s">
        <v>396</v>
      </c>
      <c r="D19" s="296" t="s">
        <v>458</v>
      </c>
      <c r="E19" s="307" t="s">
        <v>459</v>
      </c>
      <c r="F19" s="308" t="s">
        <v>460</v>
      </c>
      <c r="G19" s="296" t="s">
        <v>465</v>
      </c>
      <c r="H19" s="296" t="s">
        <v>484</v>
      </c>
      <c r="I19" s="296" t="s">
        <v>367</v>
      </c>
      <c r="J19" s="296" t="s">
        <v>485</v>
      </c>
      <c r="K19" s="296" t="s">
        <v>364</v>
      </c>
    </row>
    <row r="20" spans="2:6" ht="22.5" customHeight="1">
      <c r="B20" s="295"/>
      <c r="C20" s="295"/>
      <c r="D20" s="309" t="s">
        <v>415</v>
      </c>
      <c r="E20" s="296" t="s">
        <v>507</v>
      </c>
      <c r="F20" s="309"/>
    </row>
    <row r="21" spans="2:9" ht="22.5" customHeight="1">
      <c r="B21" s="295" t="s">
        <v>416</v>
      </c>
      <c r="C21" s="295" t="s">
        <v>396</v>
      </c>
      <c r="D21" s="299" t="s">
        <v>405</v>
      </c>
      <c r="E21" s="307" t="s">
        <v>406</v>
      </c>
      <c r="F21" s="296" t="s">
        <v>349</v>
      </c>
      <c r="G21" s="296" t="s">
        <v>447</v>
      </c>
      <c r="H21" s="296" t="s">
        <v>417</v>
      </c>
      <c r="I21" s="296" t="s">
        <v>384</v>
      </c>
    </row>
    <row r="22" spans="2:11" ht="22.5" customHeight="1">
      <c r="B22" s="295" t="s">
        <v>418</v>
      </c>
      <c r="C22" s="295" t="s">
        <v>396</v>
      </c>
      <c r="D22" s="296" t="s">
        <v>419</v>
      </c>
      <c r="E22" s="307" t="s">
        <v>420</v>
      </c>
      <c r="F22" s="296" t="s">
        <v>422</v>
      </c>
      <c r="G22" s="296" t="s">
        <v>408</v>
      </c>
      <c r="H22" s="296" t="s">
        <v>437</v>
      </c>
      <c r="I22" s="296" t="s">
        <v>409</v>
      </c>
      <c r="J22" s="299" t="s">
        <v>486</v>
      </c>
      <c r="K22" s="296" t="s">
        <v>487</v>
      </c>
    </row>
    <row r="23" spans="2:10" ht="22.5" customHeight="1">
      <c r="B23" s="300"/>
      <c r="C23" s="295"/>
      <c r="D23" s="296" t="s">
        <v>488</v>
      </c>
      <c r="E23" s="296" t="s">
        <v>480</v>
      </c>
      <c r="F23" s="299" t="s">
        <v>489</v>
      </c>
      <c r="G23" s="296" t="s">
        <v>378</v>
      </c>
      <c r="H23" s="296" t="s">
        <v>490</v>
      </c>
      <c r="I23" s="307" t="s">
        <v>456</v>
      </c>
      <c r="J23" s="299"/>
    </row>
    <row r="24" spans="2:11" ht="22.5" customHeight="1">
      <c r="B24" s="298" t="s">
        <v>421</v>
      </c>
      <c r="C24" s="295" t="s">
        <v>396</v>
      </c>
      <c r="D24" s="296" t="s">
        <v>508</v>
      </c>
      <c r="E24" s="307" t="s">
        <v>491</v>
      </c>
      <c r="F24" s="296" t="s">
        <v>492</v>
      </c>
      <c r="G24" s="296" t="s">
        <v>406</v>
      </c>
      <c r="H24" s="299" t="s">
        <v>461</v>
      </c>
      <c r="I24" s="296" t="s">
        <v>465</v>
      </c>
      <c r="J24" s="296" t="s">
        <v>511</v>
      </c>
      <c r="K24" s="296" t="s">
        <v>512</v>
      </c>
    </row>
    <row r="25" spans="2:10" ht="22.5" customHeight="1">
      <c r="B25" s="298"/>
      <c r="C25" s="295"/>
      <c r="D25" s="296" t="s">
        <v>493</v>
      </c>
      <c r="E25" s="307" t="s">
        <v>462</v>
      </c>
      <c r="F25" s="299" t="s">
        <v>494</v>
      </c>
      <c r="G25" s="296" t="s">
        <v>427</v>
      </c>
      <c r="J25" s="299"/>
    </row>
    <row r="26" spans="2:10" ht="22.5" customHeight="1">
      <c r="B26" s="298" t="s">
        <v>423</v>
      </c>
      <c r="C26" s="295" t="s">
        <v>396</v>
      </c>
      <c r="D26" s="299" t="s">
        <v>40</v>
      </c>
      <c r="E26" s="307" t="s">
        <v>380</v>
      </c>
      <c r="F26" s="299" t="s">
        <v>374</v>
      </c>
      <c r="G26" s="296" t="s">
        <v>424</v>
      </c>
      <c r="H26" s="299"/>
      <c r="J26" s="299"/>
    </row>
    <row r="27" spans="2:11" ht="22.5" customHeight="1">
      <c r="B27" s="295" t="s">
        <v>5</v>
      </c>
      <c r="C27" s="295" t="s">
        <v>425</v>
      </c>
      <c r="D27" s="296" t="str">
        <f>'入力作業'!S22</f>
        <v>植木賢治</v>
      </c>
      <c r="E27" s="307" t="s">
        <v>387</v>
      </c>
      <c r="F27" s="296" t="s">
        <v>426</v>
      </c>
      <c r="G27" s="296" t="s">
        <v>424</v>
      </c>
      <c r="H27" s="299" t="s">
        <v>463</v>
      </c>
      <c r="I27" s="296" t="s">
        <v>390</v>
      </c>
      <c r="J27" s="299" t="s">
        <v>495</v>
      </c>
      <c r="K27" s="296" t="s">
        <v>364</v>
      </c>
    </row>
    <row r="28" spans="2:8" ht="22.5" customHeight="1">
      <c r="B28" s="300"/>
      <c r="C28" s="295"/>
      <c r="D28" s="296" t="s">
        <v>464</v>
      </c>
      <c r="E28" s="307" t="s">
        <v>388</v>
      </c>
      <c r="F28" s="299" t="s">
        <v>509</v>
      </c>
      <c r="G28" s="296" t="s">
        <v>510</v>
      </c>
      <c r="H28" s="299"/>
    </row>
    <row r="29" spans="2:12" ht="22.5" customHeight="1">
      <c r="B29" s="295" t="s">
        <v>206</v>
      </c>
      <c r="C29" s="295" t="s">
        <v>396</v>
      </c>
      <c r="D29" s="299" t="s">
        <v>513</v>
      </c>
      <c r="E29" s="307" t="s">
        <v>514</v>
      </c>
      <c r="F29" s="296" t="s">
        <v>428</v>
      </c>
      <c r="G29" s="296" t="str">
        <f>'入力作業'!X25</f>
        <v>(陸協)</v>
      </c>
      <c r="H29" s="296" t="s">
        <v>496</v>
      </c>
      <c r="I29" s="296" t="s">
        <v>42</v>
      </c>
      <c r="J29" s="296" t="s">
        <v>457</v>
      </c>
      <c r="K29" s="296" t="s">
        <v>449</v>
      </c>
      <c r="L29" s="301"/>
    </row>
    <row r="30" spans="2:12" ht="22.5" customHeight="1">
      <c r="B30" s="295"/>
      <c r="C30" s="295"/>
      <c r="D30" s="299" t="s">
        <v>497</v>
      </c>
      <c r="E30" s="307" t="s">
        <v>451</v>
      </c>
      <c r="L30" s="301"/>
    </row>
    <row r="31" spans="2:12" ht="22.5" customHeight="1">
      <c r="B31" s="295" t="s">
        <v>238</v>
      </c>
      <c r="C31" s="295" t="s">
        <v>396</v>
      </c>
      <c r="D31" s="296" t="s">
        <v>435</v>
      </c>
      <c r="E31" s="307" t="s">
        <v>465</v>
      </c>
      <c r="F31" s="296" t="s">
        <v>442</v>
      </c>
      <c r="G31" s="296" t="s">
        <v>440</v>
      </c>
      <c r="H31" s="296" t="s">
        <v>516</v>
      </c>
      <c r="I31" s="296" t="s">
        <v>465</v>
      </c>
      <c r="J31" s="299"/>
      <c r="L31" s="301"/>
    </row>
    <row r="32" spans="2:11" ht="22.5" customHeight="1">
      <c r="B32" s="295" t="s">
        <v>429</v>
      </c>
      <c r="C32" s="295" t="s">
        <v>430</v>
      </c>
      <c r="D32" s="296" t="s">
        <v>466</v>
      </c>
      <c r="E32" s="307" t="s">
        <v>381</v>
      </c>
      <c r="F32" s="296" t="s">
        <v>471</v>
      </c>
      <c r="G32" s="296" t="s">
        <v>462</v>
      </c>
      <c r="H32" s="296" t="s">
        <v>434</v>
      </c>
      <c r="I32" s="296" t="s">
        <v>377</v>
      </c>
      <c r="J32" s="299" t="s">
        <v>498</v>
      </c>
      <c r="K32" s="296" t="s">
        <v>406</v>
      </c>
    </row>
    <row r="33" spans="2:11" ht="22.5" customHeight="1">
      <c r="B33" s="295"/>
      <c r="C33" s="295" t="s">
        <v>431</v>
      </c>
      <c r="D33" s="296" t="s">
        <v>468</v>
      </c>
      <c r="E33" s="307" t="s">
        <v>377</v>
      </c>
      <c r="F33" s="299" t="s">
        <v>469</v>
      </c>
      <c r="G33" s="296" t="s">
        <v>390</v>
      </c>
      <c r="H33" s="296" t="s">
        <v>470</v>
      </c>
      <c r="I33" s="296" t="s">
        <v>453</v>
      </c>
      <c r="J33" s="299" t="s">
        <v>515</v>
      </c>
      <c r="K33" s="296" t="s">
        <v>487</v>
      </c>
    </row>
    <row r="34" spans="2:11" ht="22.5" customHeight="1">
      <c r="B34" s="295"/>
      <c r="C34" s="295" t="s">
        <v>432</v>
      </c>
      <c r="D34" s="296" t="s">
        <v>433</v>
      </c>
      <c r="E34" s="307" t="s">
        <v>380</v>
      </c>
      <c r="F34" s="296" t="s">
        <v>467</v>
      </c>
      <c r="G34" s="296" t="s">
        <v>420</v>
      </c>
      <c r="H34" s="299" t="s">
        <v>499</v>
      </c>
      <c r="I34" s="296" t="s">
        <v>456</v>
      </c>
      <c r="J34" s="299" t="s">
        <v>500</v>
      </c>
      <c r="K34" s="296" t="s">
        <v>378</v>
      </c>
    </row>
    <row r="35" spans="2:5" ht="22.5" customHeight="1" hidden="1">
      <c r="B35" s="295"/>
      <c r="C35" s="295"/>
      <c r="E35" s="306"/>
    </row>
    <row r="36" spans="2:5" ht="22.5" customHeight="1">
      <c r="B36" s="295"/>
      <c r="C36" s="295"/>
      <c r="D36" s="299"/>
      <c r="E36" s="306"/>
    </row>
    <row r="37" spans="2:10" ht="22.5" customHeight="1">
      <c r="B37" s="295" t="s">
        <v>501</v>
      </c>
      <c r="C37" s="295" t="s">
        <v>210</v>
      </c>
      <c r="D37" s="296" t="s">
        <v>502</v>
      </c>
      <c r="E37" s="306"/>
      <c r="F37" s="299"/>
      <c r="J37" s="299"/>
    </row>
    <row r="38" spans="2:5" ht="22.5" customHeight="1">
      <c r="B38" s="295"/>
      <c r="C38" s="295"/>
      <c r="E38" s="306"/>
    </row>
    <row r="39" spans="2:5" ht="22.5" customHeight="1">
      <c r="B39" s="295"/>
      <c r="C39" s="295"/>
      <c r="E39" s="306"/>
    </row>
    <row r="40" spans="2:8" ht="22.5" customHeight="1">
      <c r="B40" s="295"/>
      <c r="C40" s="295"/>
      <c r="E40" s="306"/>
      <c r="H40" s="299"/>
    </row>
    <row r="41" spans="2:12" ht="22.5" customHeight="1">
      <c r="B41" s="295"/>
      <c r="C41" s="295"/>
      <c r="E41" s="306"/>
      <c r="F41" s="299"/>
      <c r="L41" s="295"/>
    </row>
    <row r="42" spans="2:5" ht="22.5" customHeight="1">
      <c r="B42" s="295"/>
      <c r="C42" s="295"/>
      <c r="E42" s="306"/>
    </row>
    <row r="43" spans="2:5" ht="22.5" customHeight="1">
      <c r="B43" s="295"/>
      <c r="C43" s="295"/>
      <c r="E43" s="306"/>
    </row>
    <row r="44" spans="2:13" ht="22.5" customHeight="1">
      <c r="B44" s="295"/>
      <c r="C44" s="302"/>
      <c r="E44" s="306"/>
      <c r="M44" s="303"/>
    </row>
    <row r="45" spans="2:13" ht="22.5" customHeight="1">
      <c r="B45" s="295"/>
      <c r="C45" s="295"/>
      <c r="M45" s="303"/>
    </row>
    <row r="46" spans="2:3" ht="22.5" customHeight="1">
      <c r="B46" s="295"/>
      <c r="C46" s="295"/>
    </row>
    <row r="47" spans="2:11" ht="22.5" customHeight="1">
      <c r="B47" s="295"/>
      <c r="C47" s="295"/>
      <c r="D47" s="296" t="s">
        <v>38</v>
      </c>
      <c r="E47" s="296" t="s">
        <v>38</v>
      </c>
      <c r="F47" s="296" t="s">
        <v>38</v>
      </c>
      <c r="G47" s="296" t="s">
        <v>38</v>
      </c>
      <c r="H47" s="296" t="s">
        <v>38</v>
      </c>
      <c r="I47" s="296">
        <f>'入力作業'!AA47</f>
      </c>
      <c r="K47" s="304"/>
    </row>
    <row r="48" spans="2:9" ht="22.5" customHeight="1">
      <c r="B48" s="295"/>
      <c r="C48" s="295"/>
      <c r="I48" s="296" t="s">
        <v>38</v>
      </c>
    </row>
    <row r="49" spans="2:3" ht="22.5" customHeight="1">
      <c r="B49" s="295"/>
      <c r="C49" s="295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>
      <c r="H57" s="305"/>
    </row>
    <row r="58" spans="8:10" ht="22.5" customHeight="1">
      <c r="H58" s="305"/>
      <c r="I58" s="305"/>
      <c r="J58" s="305"/>
    </row>
    <row r="59" spans="8:10" ht="22.5" customHeight="1">
      <c r="H59" s="305"/>
      <c r="I59" s="305"/>
      <c r="J59" s="305"/>
    </row>
    <row r="60" spans="8:10" ht="22.5" customHeight="1">
      <c r="H60" s="305"/>
      <c r="I60" s="305"/>
      <c r="J60" s="305"/>
    </row>
    <row r="61" spans="9:10" ht="12.75" customHeight="1">
      <c r="I61" s="305"/>
      <c r="J61" s="305"/>
    </row>
    <row r="62" ht="13.5">
      <c r="F62" s="296" t="s">
        <v>38</v>
      </c>
    </row>
  </sheetData>
  <sheetProtection/>
  <mergeCells count="1">
    <mergeCell ref="B1:K1"/>
  </mergeCells>
  <printOptions/>
  <pageMargins left="0.5511811023622047" right="0.1968503937007874" top="0.7874015748031497" bottom="0.5905511811023623" header="0.5118110236220472" footer="0.5118110236220472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7"/>
  <sheetViews>
    <sheetView zoomScalePageLayoutView="0" workbookViewId="0" topLeftCell="A1">
      <selection activeCell="W11" sqref="W11"/>
    </sheetView>
  </sheetViews>
  <sheetFormatPr defaultColWidth="9.00390625" defaultRowHeight="13.5"/>
  <cols>
    <col min="1" max="1" width="8.00390625" style="16" customWidth="1"/>
    <col min="2" max="2" width="4.25390625" style="16" bestFit="1" customWidth="1"/>
    <col min="3" max="3" width="12.875" style="16" customWidth="1"/>
    <col min="4" max="4" width="16.50390625" style="16" bestFit="1" customWidth="1"/>
    <col min="5" max="5" width="12.875" style="16" customWidth="1"/>
    <col min="6" max="6" width="10.00390625" style="16" customWidth="1"/>
    <col min="7" max="7" width="12.875" style="20" customWidth="1"/>
    <col min="8" max="8" width="3.25390625" style="20" bestFit="1" customWidth="1"/>
    <col min="9" max="9" width="13.125" style="0" bestFit="1" customWidth="1"/>
    <col min="10" max="10" width="4.50390625" style="0" bestFit="1" customWidth="1"/>
    <col min="11" max="11" width="7.00390625" style="0" bestFit="1" customWidth="1"/>
    <col min="12" max="12" width="12.875" style="217" customWidth="1"/>
    <col min="13" max="13" width="4.75390625" style="0" customWidth="1"/>
    <col min="14" max="14" width="3.75390625" style="1" customWidth="1"/>
    <col min="15" max="15" width="17.625" style="1" bestFit="1" customWidth="1"/>
    <col min="16" max="16" width="2.75390625" style="1" customWidth="1"/>
    <col min="17" max="17" width="3.375" style="1" bestFit="1" customWidth="1"/>
    <col min="18" max="18" width="4.625" style="1" customWidth="1"/>
    <col min="19" max="19" width="12.375" style="1" bestFit="1" customWidth="1"/>
    <col min="20" max="20" width="11.625" style="1" bestFit="1" customWidth="1"/>
    <col min="21" max="21" width="3.50390625" style="1" bestFit="1" customWidth="1"/>
    <col min="22" max="22" width="4.25390625" style="1" customWidth="1"/>
    <col min="23" max="24" width="11.625" style="1" bestFit="1" customWidth="1"/>
    <col min="25" max="25" width="4.25390625" style="1" customWidth="1"/>
    <col min="26" max="27" width="11.625" style="1" bestFit="1" customWidth="1"/>
    <col min="28" max="28" width="4.625" style="1" customWidth="1"/>
    <col min="29" max="29" width="11.00390625" style="1" bestFit="1" customWidth="1"/>
    <col min="30" max="30" width="10.75390625" style="1" customWidth="1"/>
  </cols>
  <sheetData>
    <row r="1" spans="1:30" ht="24">
      <c r="A1" s="314" t="s">
        <v>296</v>
      </c>
      <c r="B1" s="314"/>
      <c r="C1" s="314"/>
      <c r="D1" s="314"/>
      <c r="G1" s="17"/>
      <c r="H1" s="17"/>
      <c r="O1" s="313" t="s">
        <v>297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</row>
    <row r="2" spans="1:30" ht="14.25">
      <c r="A2" s="18" t="s">
        <v>57</v>
      </c>
      <c r="B2" s="18" t="s">
        <v>58</v>
      </c>
      <c r="C2" s="18" t="s">
        <v>59</v>
      </c>
      <c r="D2" s="18" t="s">
        <v>60</v>
      </c>
      <c r="E2" s="19" t="s">
        <v>61</v>
      </c>
      <c r="F2" s="311" t="s">
        <v>212</v>
      </c>
      <c r="G2" s="312"/>
      <c r="H2" s="311" t="s">
        <v>212</v>
      </c>
      <c r="I2" s="312"/>
      <c r="J2" s="311" t="s">
        <v>212</v>
      </c>
      <c r="K2" s="312"/>
      <c r="L2" s="18" t="s">
        <v>229</v>
      </c>
      <c r="M2" s="216"/>
      <c r="O2" s="2" t="s">
        <v>18</v>
      </c>
      <c r="P2" s="2"/>
      <c r="Q2" s="2"/>
      <c r="R2" s="2">
        <v>301</v>
      </c>
      <c r="S2" s="2" t="str">
        <f>IF(R2="","",VLOOKUP(R2,'入力作業'!$A$3:$E$128,4))</f>
        <v>清水　卓</v>
      </c>
      <c r="T2" s="21" t="str">
        <f>IF(R2="","","("&amp;VLOOKUP(R2,'入力作業'!$A$3:$E$128,3)&amp;")")</f>
        <v>(寄居)</v>
      </c>
      <c r="U2" s="11"/>
      <c r="V2" s="11"/>
      <c r="W2" s="2" t="s">
        <v>20</v>
      </c>
      <c r="X2" s="2" t="s">
        <v>20</v>
      </c>
      <c r="Y2" s="2"/>
      <c r="Z2" s="2" t="s">
        <v>20</v>
      </c>
      <c r="AA2" s="2" t="s">
        <v>20</v>
      </c>
      <c r="AB2" s="2"/>
      <c r="AC2" s="2" t="s">
        <v>20</v>
      </c>
      <c r="AD2" s="2" t="s">
        <v>20</v>
      </c>
    </row>
    <row r="3" spans="1:30" ht="15.75" customHeight="1">
      <c r="A3" s="227">
        <v>1</v>
      </c>
      <c r="B3" s="227">
        <v>101</v>
      </c>
      <c r="C3" s="227" t="s">
        <v>386</v>
      </c>
      <c r="D3" s="228" t="s">
        <v>130</v>
      </c>
      <c r="E3" s="227" t="s">
        <v>63</v>
      </c>
      <c r="F3" s="227"/>
      <c r="G3" s="229">
        <f aca="true" t="shared" si="0" ref="G3:G32">IF(F3="","",VLOOKUP(F3,$N$4:$O$45,2))</f>
      </c>
      <c r="H3" s="229"/>
      <c r="I3" s="229">
        <f aca="true" t="shared" si="1" ref="I3:I8">IF(H3="","",VLOOKUP(H3,P4:Q45,2))</f>
      </c>
      <c r="J3" s="230"/>
      <c r="K3" s="229">
        <f aca="true" t="shared" si="2" ref="K3:K8">IF(J3="","",VLOOKUP(J3,R4:S45,2))</f>
      </c>
      <c r="L3" s="227">
        <f>COUNTIF($R$2:$AD$47,A3)</f>
        <v>1</v>
      </c>
      <c r="O3" s="2" t="s">
        <v>19</v>
      </c>
      <c r="P3" s="2"/>
      <c r="Q3" s="2"/>
      <c r="R3" s="2">
        <v>302</v>
      </c>
      <c r="S3" s="2" t="str">
        <f>IF(R3="","",VLOOKUP(R3,'入力作業'!$A$3:$E$128,4))</f>
        <v>玉木　浩</v>
      </c>
      <c r="T3" s="21" t="str">
        <f>IF(R3="","","("&amp;VLOOKUP(R3,'入力作業'!$A$3:$E$128,3)&amp;")")</f>
        <v>(白根北)</v>
      </c>
      <c r="U3" s="11"/>
      <c r="V3" s="11">
        <v>303</v>
      </c>
      <c r="W3" s="2" t="str">
        <f>IF(V3="","",VLOOKUP(V3,'入力作業'!$A$3:$E$128,4))</f>
        <v>高橋恒彦</v>
      </c>
      <c r="X3" s="21" t="str">
        <f>IF(V3="","","("&amp;VLOOKUP(V3,'入力作業'!$A$3:$E$128,3)&amp;")")</f>
        <v>(東新潟)</v>
      </c>
      <c r="Y3" s="11">
        <v>304</v>
      </c>
      <c r="Z3" s="2" t="str">
        <f>IF(Y3="","",VLOOKUP(Y3,'入力作業'!$A$3:$E$128,4))</f>
        <v>霜鳥正道</v>
      </c>
      <c r="AA3" s="21" t="str">
        <f>IF(Y3="","","("&amp;VLOOKUP(Y3,'入力作業'!$A$3:$E$128,3)&amp;")")</f>
        <v>(白南)</v>
      </c>
      <c r="AB3" s="11"/>
      <c r="AC3" s="2">
        <f>IF(AB3="","",VLOOKUP(AB3,'入力作業'!$A$3:$E$128,4))</f>
      </c>
      <c r="AD3" s="21">
        <f>IF(AB3="","","("&amp;VLOOKUP(AB3,'入力作業'!$A$3:$E$128,3)&amp;")")</f>
      </c>
    </row>
    <row r="4" spans="1:30" ht="15.75" customHeight="1">
      <c r="A4" s="227">
        <v>2</v>
      </c>
      <c r="B4" s="227">
        <v>101</v>
      </c>
      <c r="C4" s="227" t="s">
        <v>62</v>
      </c>
      <c r="D4" s="264" t="s">
        <v>263</v>
      </c>
      <c r="E4" s="227" t="s">
        <v>63</v>
      </c>
      <c r="F4" s="227">
        <v>11</v>
      </c>
      <c r="G4" s="229" t="str">
        <f t="shared" si="0"/>
        <v>跳躍審判員</v>
      </c>
      <c r="H4" s="229"/>
      <c r="I4" s="229">
        <f t="shared" si="1"/>
      </c>
      <c r="J4" s="230"/>
      <c r="K4" s="229">
        <f t="shared" si="2"/>
      </c>
      <c r="L4" s="227">
        <f aca="true" t="shared" si="3" ref="L4:L32">COUNTIF($R$2:$AD$47,A4)</f>
        <v>0</v>
      </c>
      <c r="N4" s="1">
        <v>1</v>
      </c>
      <c r="O4" s="2" t="s">
        <v>17</v>
      </c>
      <c r="P4" s="2"/>
      <c r="Q4" s="2"/>
      <c r="R4" s="2">
        <v>27</v>
      </c>
      <c r="S4" s="2" t="str">
        <f>IF(R4="","",VLOOKUP(R4,'入力作業'!$A$3:$E$128,4))</f>
        <v>蕪木政典</v>
      </c>
      <c r="T4" s="21" t="str">
        <f>IF(R4="","","("&amp;VLOOKUP(R4,'入力作業'!$A$3:$E$128,3)&amp;")")</f>
        <v>(東石山)</v>
      </c>
      <c r="U4" s="21"/>
      <c r="V4" s="2"/>
      <c r="W4" s="2">
        <f>IF(V4="","",VLOOKUP(V4,'入力作業'!$A$3:$E$128,4))</f>
      </c>
      <c r="X4" s="21">
        <f>IF(V4="","","("&amp;VLOOKUP(V4,'入力作業'!$A$3:$E$128,3)&amp;")")</f>
      </c>
      <c r="Y4" s="2"/>
      <c r="Z4" s="2">
        <f>IF(Y4="","",VLOOKUP(Y4,'入力作業'!$A$3:$E$128,4))</f>
      </c>
      <c r="AA4" s="21">
        <f>IF(Y4="","","("&amp;VLOOKUP(Y4,'入力作業'!$A$3:$E$128,3)&amp;")")</f>
      </c>
      <c r="AB4" s="2"/>
      <c r="AC4" s="2" t="s">
        <v>20</v>
      </c>
      <c r="AD4" s="2" t="s">
        <v>20</v>
      </c>
    </row>
    <row r="5" spans="1:30" ht="15.75" customHeight="1">
      <c r="A5" s="227">
        <v>3</v>
      </c>
      <c r="B5" s="227">
        <v>102</v>
      </c>
      <c r="C5" s="227" t="s">
        <v>123</v>
      </c>
      <c r="D5" s="228" t="s">
        <v>264</v>
      </c>
      <c r="E5" s="227" t="s">
        <v>63</v>
      </c>
      <c r="F5" s="227">
        <v>11</v>
      </c>
      <c r="G5" s="229" t="str">
        <f t="shared" si="0"/>
        <v>跳躍審判員</v>
      </c>
      <c r="H5" s="229"/>
      <c r="I5" s="229">
        <f t="shared" si="1"/>
      </c>
      <c r="J5" s="230"/>
      <c r="K5" s="229">
        <f t="shared" si="2"/>
      </c>
      <c r="L5" s="227">
        <f t="shared" si="3"/>
        <v>1</v>
      </c>
      <c r="N5" s="1">
        <v>2</v>
      </c>
      <c r="O5" s="12" t="s">
        <v>208</v>
      </c>
      <c r="P5" s="2"/>
      <c r="Q5" s="2"/>
      <c r="R5" s="12">
        <v>99</v>
      </c>
      <c r="S5" s="2" t="str">
        <f>IF(R5="","",VLOOKUP(R5,'入力作業'!$A$3:$E$128,4))</f>
        <v>五十嵐陽介</v>
      </c>
      <c r="T5" s="21" t="str">
        <f>IF(R5="","","("&amp;VLOOKUP(R5,'入力作業'!$A$3:$E$128,3)&amp;")")</f>
        <v>(巻西)</v>
      </c>
      <c r="U5" s="21"/>
      <c r="V5" s="2"/>
      <c r="W5" s="2">
        <f>IF(V5="","",VLOOKUP(V5,'入力作業'!$A$3:$E$128,4))</f>
      </c>
      <c r="X5" s="21">
        <f>IF(V5="","","("&amp;VLOOKUP(V5,'入力作業'!$A$3:$E$128,3)&amp;")")</f>
      </c>
      <c r="Y5" s="2"/>
      <c r="Z5" s="2">
        <f>IF(Y5="","",VLOOKUP(Y5,'入力作業'!$A$3:$E$128,4))</f>
      </c>
      <c r="AA5" s="21">
        <f>IF(Y5="","","("&amp;VLOOKUP(Y5,'入力作業'!$A$3:$E$128,3)&amp;")")</f>
      </c>
      <c r="AB5" s="2"/>
      <c r="AC5" s="2" t="s">
        <v>20</v>
      </c>
      <c r="AD5" s="2" t="s">
        <v>20</v>
      </c>
    </row>
    <row r="6" spans="1:30" ht="15.75" customHeight="1">
      <c r="A6" s="227">
        <v>4</v>
      </c>
      <c r="B6" s="227">
        <v>102</v>
      </c>
      <c r="C6" s="227" t="s">
        <v>123</v>
      </c>
      <c r="D6" s="228" t="s">
        <v>218</v>
      </c>
      <c r="E6" s="227" t="s">
        <v>63</v>
      </c>
      <c r="F6" s="227">
        <v>11</v>
      </c>
      <c r="G6" s="229" t="str">
        <f t="shared" si="0"/>
        <v>跳躍審判員</v>
      </c>
      <c r="H6" s="229"/>
      <c r="I6" s="229">
        <f t="shared" si="1"/>
      </c>
      <c r="J6" s="230"/>
      <c r="K6" s="229">
        <f t="shared" si="2"/>
      </c>
      <c r="L6" s="227">
        <f t="shared" si="3"/>
        <v>0</v>
      </c>
      <c r="O6" s="213" t="s">
        <v>202</v>
      </c>
      <c r="P6" s="2"/>
      <c r="Q6" s="2"/>
      <c r="R6" s="12">
        <v>30</v>
      </c>
      <c r="S6" s="2" t="str">
        <f>IF(R6="","",VLOOKUP(R6,'入力作業'!$A$3:$E$128,4))</f>
        <v>小黒成一</v>
      </c>
      <c r="T6" s="21" t="str">
        <f>IF(R6="","","("&amp;VLOOKUP(R6,'入力作業'!$A$3:$E$128,3)&amp;")")</f>
        <v>(下山)</v>
      </c>
      <c r="U6" s="21"/>
      <c r="V6" s="5"/>
      <c r="W6" s="2">
        <f>IF(V6="","",VLOOKUP(V6,'入力作業'!$A$3:$E$128,4))</f>
      </c>
      <c r="X6" s="21">
        <f>IF(V6="","","("&amp;VLOOKUP(V6,'入力作業'!$A$3:$E$128,3)&amp;")")</f>
      </c>
      <c r="Y6" s="2"/>
      <c r="Z6" s="2">
        <f>IF(Y6="","",VLOOKUP(Y6,'入力作業'!$A$3:$E$128,4))</f>
      </c>
      <c r="AA6" s="21">
        <f>IF(Y6="","","("&amp;VLOOKUP(Y6,'入力作業'!$A$3:$E$128,3)&amp;")")</f>
      </c>
      <c r="AB6" s="14"/>
      <c r="AC6" s="2"/>
      <c r="AD6" s="2"/>
    </row>
    <row r="7" spans="1:30" ht="15.75" customHeight="1">
      <c r="A7" s="227">
        <v>5</v>
      </c>
      <c r="B7" s="227">
        <v>104</v>
      </c>
      <c r="C7" s="227" t="s">
        <v>64</v>
      </c>
      <c r="D7" s="231" t="s">
        <v>134</v>
      </c>
      <c r="E7" s="227" t="s">
        <v>63</v>
      </c>
      <c r="F7" s="227">
        <v>11</v>
      </c>
      <c r="G7" s="229" t="str">
        <f t="shared" si="0"/>
        <v>跳躍審判員</v>
      </c>
      <c r="H7" s="229"/>
      <c r="I7" s="229">
        <f t="shared" si="1"/>
      </c>
      <c r="J7" s="230"/>
      <c r="K7" s="229">
        <f t="shared" si="2"/>
      </c>
      <c r="L7" s="227">
        <f t="shared" si="3"/>
        <v>2</v>
      </c>
      <c r="O7" s="212" t="s">
        <v>203</v>
      </c>
      <c r="P7" s="2"/>
      <c r="Q7" s="2"/>
      <c r="R7" s="12">
        <v>45</v>
      </c>
      <c r="S7" s="2" t="str">
        <f>IF(R7="","",VLOOKUP(R7,'入力作業'!$A$3:$E$128,4))</f>
        <v>横尾淑人</v>
      </c>
      <c r="T7" s="21" t="str">
        <f>IF(R7="","","("&amp;VLOOKUP(R7,'入力作業'!$A$3:$E$128,3)&amp;")")</f>
        <v>(新津第一)</v>
      </c>
      <c r="U7" s="21"/>
      <c r="V7" s="2"/>
      <c r="W7" s="2">
        <f>IF(V7="","",VLOOKUP(V7,'入力作業'!$A$3:$E$128,4))</f>
      </c>
      <c r="X7" s="21">
        <f>IF(V7="","","("&amp;VLOOKUP(V7,'入力作業'!$A$3:$E$128,3)&amp;")")</f>
      </c>
      <c r="Y7" s="2"/>
      <c r="Z7" s="2">
        <f>IF(Y7="","",VLOOKUP(Y7,'入力作業'!$A$3:$E$128,4))</f>
      </c>
      <c r="AA7" s="21">
        <f>IF(Y7="","","("&amp;VLOOKUP(Y7,'入力作業'!$A$3:$E$128,3)&amp;")")</f>
      </c>
      <c r="AB7" s="14"/>
      <c r="AC7" s="2"/>
      <c r="AD7" s="2"/>
    </row>
    <row r="8" spans="1:30" ht="15.75" customHeight="1">
      <c r="A8" s="227">
        <v>6</v>
      </c>
      <c r="B8" s="227">
        <v>104</v>
      </c>
      <c r="C8" s="227" t="s">
        <v>64</v>
      </c>
      <c r="D8" s="231" t="s">
        <v>265</v>
      </c>
      <c r="E8" s="227" t="s">
        <v>63</v>
      </c>
      <c r="F8" s="227">
        <v>19</v>
      </c>
      <c r="G8" s="229" t="str">
        <f t="shared" si="0"/>
        <v>競技者係･腰ﾅﾝﾊﾞｰ</v>
      </c>
      <c r="H8" s="229"/>
      <c r="I8" s="229">
        <f t="shared" si="1"/>
      </c>
      <c r="J8" s="230"/>
      <c r="K8" s="229">
        <f t="shared" si="2"/>
      </c>
      <c r="L8" s="227">
        <f t="shared" si="3"/>
        <v>1</v>
      </c>
      <c r="O8" s="212" t="s">
        <v>204</v>
      </c>
      <c r="P8" s="2"/>
      <c r="Q8" s="2"/>
      <c r="R8" s="12">
        <v>72</v>
      </c>
      <c r="S8" s="2" t="str">
        <f>IF(R8="","",VLOOKUP(R8,'入力作業'!$A$3:$E$128,4))</f>
        <v>石田道宏</v>
      </c>
      <c r="T8" s="21" t="str">
        <f>IF(R8="","","("&amp;VLOOKUP(R8,'入力作業'!$A$3:$E$128,3)&amp;")")</f>
        <v>(白根第一)</v>
      </c>
      <c r="U8" s="21"/>
      <c r="V8" s="7"/>
      <c r="W8" s="2">
        <f>IF(V8="","",VLOOKUP(V8,'入力作業'!$A$3:$E$128,4))</f>
      </c>
      <c r="X8" s="21">
        <f>IF(V8="","","("&amp;VLOOKUP(V8,'入力作業'!$A$3:$E$128,3)&amp;")")</f>
      </c>
      <c r="Y8" s="13"/>
      <c r="Z8" s="2">
        <f>IF(Y8="","",VLOOKUP(Y8,'入力作業'!$A$3:$E$128,4))</f>
      </c>
      <c r="AA8" s="21">
        <f>IF(Y8="","","("&amp;VLOOKUP(Y8,'入力作業'!$A$3:$E$128,3)&amp;")")</f>
      </c>
      <c r="AB8" s="5"/>
      <c r="AC8" s="2"/>
      <c r="AD8" s="2"/>
    </row>
    <row r="9" spans="1:30" ht="15.75" customHeight="1">
      <c r="A9" s="227">
        <v>7</v>
      </c>
      <c r="B9" s="227">
        <v>105</v>
      </c>
      <c r="C9" s="227" t="s">
        <v>65</v>
      </c>
      <c r="D9" s="232" t="s">
        <v>148</v>
      </c>
      <c r="E9" s="227" t="s">
        <v>63</v>
      </c>
      <c r="F9" s="227">
        <v>5</v>
      </c>
      <c r="G9" s="229" t="str">
        <f t="shared" si="0"/>
        <v>番組編成員</v>
      </c>
      <c r="H9" s="229"/>
      <c r="I9" s="229">
        <f>IF(H9="","",VLOOKUP(H9,P11:Q51,2))</f>
      </c>
      <c r="J9" s="230"/>
      <c r="K9" s="229">
        <f aca="true" t="shared" si="4" ref="K9:K24">IF(J9="","",VLOOKUP(J9,R11:S51,2))</f>
      </c>
      <c r="L9" s="227">
        <f t="shared" si="3"/>
        <v>1</v>
      </c>
      <c r="N9" s="1">
        <v>3</v>
      </c>
      <c r="O9" s="2" t="s">
        <v>0</v>
      </c>
      <c r="P9" s="2" t="s">
        <v>21</v>
      </c>
      <c r="Q9" s="2"/>
      <c r="R9" s="12">
        <v>101</v>
      </c>
      <c r="S9" s="2" t="str">
        <f>IF(R9="","",VLOOKUP(R9,'入力作業'!$A$3:$E$128,4))</f>
        <v>早川信哉</v>
      </c>
      <c r="T9" s="21" t="str">
        <f>IF(R9="","","("&amp;VLOOKUP(R9,'入力作業'!$A$3:$E$128,3)&amp;")")</f>
        <v>(附属新潟)</v>
      </c>
      <c r="U9" s="21"/>
      <c r="V9" s="7">
        <v>81</v>
      </c>
      <c r="W9" s="2" t="str">
        <f>IF(V9="","",VLOOKUP(V9,'入力作業'!$A$3:$E$128,4))</f>
        <v>立花泰志</v>
      </c>
      <c r="X9" s="21" t="str">
        <f>IF(V9="","","("&amp;VLOOKUP(V9,'入力作業'!$A$3:$E$128,3)&amp;")")</f>
        <v>(内野)</v>
      </c>
      <c r="Y9" s="15"/>
      <c r="Z9" s="2">
        <f>IF(Y9="","",VLOOKUP(Y9,'入力作業'!$A$3:$E$128,4))</f>
      </c>
      <c r="AA9" s="21">
        <f>IF(Y9="","","("&amp;VLOOKUP(Y9,'入力作業'!$A$3:$E$128,3)&amp;")")</f>
      </c>
      <c r="AB9" s="2">
        <f>IF(AA9="","",VLOOKUP(AA9,'入力作業'!$A$3:$E$128,4))</f>
      </c>
      <c r="AC9" s="2">
        <f>IF(AB9="","",VLOOKUP(AB9,'入力作業'!$A$3:$E$128,4))</f>
      </c>
      <c r="AD9" s="2">
        <f>IF(AC9="","",VLOOKUP(AC9,'入力作業'!$A$3:$E$128,4))</f>
      </c>
    </row>
    <row r="10" spans="1:30" ht="15.75" customHeight="1">
      <c r="A10" s="227">
        <v>8</v>
      </c>
      <c r="B10" s="227">
        <v>105</v>
      </c>
      <c r="C10" s="227" t="s">
        <v>65</v>
      </c>
      <c r="D10" s="232" t="s">
        <v>266</v>
      </c>
      <c r="E10" s="227" t="s">
        <v>63</v>
      </c>
      <c r="F10" s="227">
        <v>10</v>
      </c>
      <c r="G10" s="229" t="str">
        <f t="shared" si="0"/>
        <v>写真判定員</v>
      </c>
      <c r="H10" s="229"/>
      <c r="I10" s="229">
        <f>IF(H10="","",VLOOKUP(H10,P12:Q52,2))</f>
      </c>
      <c r="J10" s="230"/>
      <c r="K10" s="229">
        <f t="shared" si="4"/>
      </c>
      <c r="L10" s="227">
        <f t="shared" si="3"/>
        <v>0</v>
      </c>
      <c r="N10" s="1">
        <v>4</v>
      </c>
      <c r="O10" s="12" t="s">
        <v>228</v>
      </c>
      <c r="P10" s="2"/>
      <c r="Q10" s="2"/>
      <c r="R10" s="12">
        <v>401</v>
      </c>
      <c r="S10" s="2" t="str">
        <f>IF(R10="","",VLOOKUP(R10,'入力作業'!$A$3:$E$128,4))</f>
        <v>朝倉　悟</v>
      </c>
      <c r="T10" s="21" t="str">
        <f>IF(R10="","","("&amp;VLOOKUP(R10,'入力作業'!$A$3:$E$128,3)&amp;")")</f>
        <v>(陸協)</v>
      </c>
      <c r="U10" s="21"/>
      <c r="V10" s="7">
        <v>402</v>
      </c>
      <c r="W10" s="2" t="str">
        <f>IF(V10="","",VLOOKUP(V10,'入力作業'!$A$3:$E$128,4))</f>
        <v>丸山正寿</v>
      </c>
      <c r="X10" s="21" t="str">
        <f>IF(V10="","","("&amp;VLOOKUP(V10,'入力作業'!$A$3:$E$128,3)&amp;")")</f>
        <v>(陸協)</v>
      </c>
      <c r="Y10" s="15"/>
      <c r="Z10" s="2"/>
      <c r="AA10" s="21"/>
      <c r="AB10" s="2"/>
      <c r="AC10" s="2"/>
      <c r="AD10" s="2"/>
    </row>
    <row r="11" spans="1:30" ht="15.75" customHeight="1">
      <c r="A11" s="227">
        <v>9</v>
      </c>
      <c r="B11" s="227">
        <v>106</v>
      </c>
      <c r="C11" s="227" t="s">
        <v>66</v>
      </c>
      <c r="D11" s="232" t="s">
        <v>267</v>
      </c>
      <c r="E11" s="227" t="s">
        <v>63</v>
      </c>
      <c r="F11" s="227">
        <v>10</v>
      </c>
      <c r="G11" s="229" t="str">
        <f t="shared" si="0"/>
        <v>写真判定員</v>
      </c>
      <c r="H11" s="229"/>
      <c r="I11" s="229">
        <f>IF(H11="","",VLOOKUP(H11,P13:Q53,2))</f>
      </c>
      <c r="J11" s="230"/>
      <c r="K11" s="229">
        <f t="shared" si="4"/>
      </c>
      <c r="L11" s="227">
        <f t="shared" si="3"/>
        <v>1</v>
      </c>
      <c r="N11" s="1">
        <v>5</v>
      </c>
      <c r="O11" s="2" t="s">
        <v>4</v>
      </c>
      <c r="P11" s="2" t="s">
        <v>21</v>
      </c>
      <c r="Q11" s="2"/>
      <c r="R11" s="12">
        <v>7</v>
      </c>
      <c r="S11" s="2" t="str">
        <f>IF(R11="","",VLOOKUP(R11,'入力作業'!$A$3:$E$128,4))</f>
        <v>森山義一</v>
      </c>
      <c r="T11" s="21" t="str">
        <f>IF(R11="","","("&amp;VLOOKUP(R11,'入力作業'!$A$3:$E$128,3)&amp;")")</f>
        <v>(木崎)</v>
      </c>
      <c r="U11" s="21"/>
      <c r="V11" s="218">
        <v>36</v>
      </c>
      <c r="W11" s="219" t="str">
        <f>IF(V11="","",VLOOKUP(V11,'入力作業'!$A$3:$E$128,4))</f>
        <v>澤野智美</v>
      </c>
      <c r="X11" s="220" t="str">
        <f>IF(V11="","","("&amp;VLOOKUP(V11,'入力作業'!$A$3:$E$128,3)&amp;")")</f>
        <v>(両川)</v>
      </c>
      <c r="Y11" s="13"/>
      <c r="Z11" s="2">
        <f>IF(Y11="","",VLOOKUP(Y11,'入力作業'!$A$3:$E$128,4))</f>
      </c>
      <c r="AA11" s="21">
        <f>IF(Y11="","","("&amp;VLOOKUP(Y11,'入力作業'!$A$3:$E$128,3)&amp;")")</f>
      </c>
      <c r="AB11" s="2"/>
      <c r="AC11" s="2">
        <f>IF(AB11="","",VLOOKUP(AB11,'入力作業'!$A$3:$E$128,4))</f>
      </c>
      <c r="AD11" s="2">
        <f>IF(AC11="","",VLOOKUP(AC11,'入力作業'!$A$3:$E$128,4))</f>
      </c>
    </row>
    <row r="12" spans="1:30" ht="15.75" customHeight="1">
      <c r="A12" s="227">
        <v>10</v>
      </c>
      <c r="B12" s="227">
        <v>106</v>
      </c>
      <c r="C12" s="227" t="s">
        <v>66</v>
      </c>
      <c r="D12" s="268" t="s">
        <v>268</v>
      </c>
      <c r="E12" s="227" t="s">
        <v>63</v>
      </c>
      <c r="F12" s="227"/>
      <c r="G12" s="229">
        <f t="shared" si="0"/>
      </c>
      <c r="H12" s="229"/>
      <c r="I12" s="229">
        <f>IF(H12="","",VLOOKUP(H12,P14:Q54,2))</f>
      </c>
      <c r="J12" s="230"/>
      <c r="K12" s="229">
        <f t="shared" si="4"/>
      </c>
      <c r="L12" s="227">
        <f t="shared" si="3"/>
        <v>0</v>
      </c>
      <c r="N12" s="1">
        <v>6</v>
      </c>
      <c r="O12" s="2" t="s">
        <v>12</v>
      </c>
      <c r="P12" s="2"/>
      <c r="Q12" s="2"/>
      <c r="R12" s="7">
        <v>93</v>
      </c>
      <c r="S12" s="2" t="str">
        <f>IF(R12="","",VLOOKUP(R12,'入力作業'!$A$3:$E$128,4))</f>
        <v>山本浩一郎</v>
      </c>
      <c r="T12" s="21" t="str">
        <f>IF(R12="","","("&amp;VLOOKUP(R12,'入力作業'!$A$3:$E$128,3)&amp;")")</f>
        <v>(岩室)</v>
      </c>
      <c r="U12" s="21"/>
      <c r="V12" s="2">
        <f>IF(U12="","",VLOOKUP(U12,'入力作業'!$A$3:$E$128,4))</f>
      </c>
      <c r="W12" s="21">
        <f>IF(U12="","","("&amp;VLOOKUP(U12,'入力作業'!$A$3:$E$128,3)&amp;")")</f>
      </c>
      <c r="X12" s="21">
        <f>IF(V12="","","("&amp;VLOOKUP(V12,'入力作業'!$A$3:$E$128,3)&amp;")")</f>
      </c>
      <c r="Y12" s="2"/>
      <c r="Z12" s="2">
        <f>IF(Y12="","",VLOOKUP(Y12,'入力作業'!$A$3:$E$128,4))</f>
      </c>
      <c r="AA12" s="21">
        <f>IF(Y12="","","("&amp;VLOOKUP(Y12,'入力作業'!$A$3:$E$128,3)&amp;")")</f>
      </c>
      <c r="AB12" s="2">
        <f>IF(AA12="","",VLOOKUP(AA12,'入力作業'!$A$3:$E$128,4))</f>
      </c>
      <c r="AC12" s="2">
        <f>IF(AB12="","",VLOOKUP(AB12,'入力作業'!$A$3:$E$128,4))</f>
      </c>
      <c r="AD12" s="2">
        <f>IF(AC12="","",VLOOKUP(AC12,'入力作業'!$A$3:$E$128,4))</f>
      </c>
    </row>
    <row r="13" spans="1:30" ht="15.75" customHeight="1">
      <c r="A13" s="227">
        <v>11</v>
      </c>
      <c r="B13" s="227">
        <v>107</v>
      </c>
      <c r="C13" s="227" t="s">
        <v>67</v>
      </c>
      <c r="D13" s="233" t="s">
        <v>140</v>
      </c>
      <c r="E13" s="227" t="s">
        <v>63</v>
      </c>
      <c r="F13" s="227">
        <v>14</v>
      </c>
      <c r="G13" s="229" t="str">
        <f t="shared" si="0"/>
        <v>スターター(ﾘｺｰﾗｰ)</v>
      </c>
      <c r="H13" s="229">
        <v>23</v>
      </c>
      <c r="I13" s="229" t="str">
        <f>IF(H13="","",VLOOKUP(H13,$N$4:$O$45,2))</f>
        <v>補助員係</v>
      </c>
      <c r="J13" s="230"/>
      <c r="K13" s="229">
        <f t="shared" si="4"/>
      </c>
      <c r="L13" s="227">
        <f t="shared" si="3"/>
        <v>2</v>
      </c>
      <c r="N13" s="214">
        <v>7</v>
      </c>
      <c r="O13" s="2" t="s">
        <v>13</v>
      </c>
      <c r="P13" s="2"/>
      <c r="Q13" s="2"/>
      <c r="R13" s="7">
        <v>23</v>
      </c>
      <c r="S13" s="2" t="str">
        <f>IF(R13="","",VLOOKUP(R13,'入力作業'!$A$3:$E$128,4))</f>
        <v>五十嵐勇人</v>
      </c>
      <c r="T13" s="21" t="str">
        <f>IF(R13="","","("&amp;VLOOKUP(R13,'入力作業'!$A$3:$E$128,3)&amp;")")</f>
        <v>(藤見)</v>
      </c>
      <c r="U13" s="21"/>
      <c r="V13" s="2"/>
      <c r="W13" s="2">
        <f>IF(V13="","",VLOOKUP(V13,'入力作業'!$A$3:$E$128,4))</f>
      </c>
      <c r="X13" s="21">
        <f>IF(V13="","","("&amp;VLOOKUP(V13,'入力作業'!$A$3:$E$128,3)&amp;")")</f>
      </c>
      <c r="Y13" s="2"/>
      <c r="Z13" s="2">
        <f>IF(Y13="","",VLOOKUP(Y13,'入力作業'!$A$3:$E$128,4))</f>
      </c>
      <c r="AA13" s="21">
        <f>IF(Y13="","","("&amp;VLOOKUP(Y13,'入力作業'!$A$3:$E$128,3)&amp;")")</f>
      </c>
      <c r="AB13" s="2">
        <f>IF(AA13="","",VLOOKUP(AA13,'入力作業'!$A$3:$E$128,4))</f>
      </c>
      <c r="AC13" s="2">
        <f>IF(AB13="","",VLOOKUP(AB13,'入力作業'!$A$3:$E$128,4))</f>
      </c>
      <c r="AD13" s="2">
        <f>IF(AC13="","",VLOOKUP(AC13,'入力作業'!$A$3:$E$128,4))</f>
      </c>
    </row>
    <row r="14" spans="1:30" ht="15.75" customHeight="1">
      <c r="A14" s="227">
        <v>12</v>
      </c>
      <c r="B14" s="227">
        <v>107</v>
      </c>
      <c r="C14" s="227" t="s">
        <v>67</v>
      </c>
      <c r="D14" s="264" t="s">
        <v>269</v>
      </c>
      <c r="E14" s="227" t="s">
        <v>63</v>
      </c>
      <c r="F14" s="227"/>
      <c r="G14" s="229">
        <f t="shared" si="0"/>
      </c>
      <c r="H14" s="229"/>
      <c r="I14" s="229">
        <f aca="true" t="shared" si="5" ref="I14:I24">IF(H14="","",VLOOKUP(H14,P16:Q56,2))</f>
      </c>
      <c r="J14" s="230"/>
      <c r="K14" s="229">
        <f t="shared" si="4"/>
      </c>
      <c r="L14" s="227">
        <f t="shared" si="3"/>
        <v>0</v>
      </c>
      <c r="N14" s="214">
        <v>8</v>
      </c>
      <c r="O14" s="11" t="s">
        <v>239</v>
      </c>
      <c r="P14" s="2"/>
      <c r="Q14" s="2"/>
      <c r="R14" s="12">
        <v>79</v>
      </c>
      <c r="S14" s="2" t="str">
        <f>IF(R14="","",VLOOKUP(R14,'入力作業'!$A$3:$E$128,4))</f>
        <v>横土　伸</v>
      </c>
      <c r="T14" s="21" t="str">
        <f>IF(R14="","","("&amp;VLOOKUP(R14,'入力作業'!$A$3:$E$128,3)&amp;")")</f>
        <v>(坂井輪)</v>
      </c>
      <c r="U14" s="21"/>
      <c r="V14" s="2"/>
      <c r="W14" s="2">
        <f>IF(V14="","",VLOOKUP(V14,'入力作業'!$A$3:$E$128,4))</f>
      </c>
      <c r="X14" s="21">
        <f>IF(V14="","","("&amp;VLOOKUP(V14,'入力作業'!$A$3:$E$128,3)&amp;")")</f>
      </c>
      <c r="Y14" s="2"/>
      <c r="Z14" s="2">
        <f>IF(Y14="","",VLOOKUP(Y14,'入力作業'!$A$3:$E$128,4))</f>
      </c>
      <c r="AA14" s="21">
        <f>IF(Y14="","","("&amp;VLOOKUP(Y14,'入力作業'!$A$3:$E$128,3)&amp;")")</f>
      </c>
      <c r="AB14" s="2">
        <f>IF(AA14="","",VLOOKUP(AA14,'入力作業'!$A$3:$E$128,4))</f>
      </c>
      <c r="AC14" s="2">
        <f>IF(AB14="","",VLOOKUP(AB14,'入力作業'!$A$3:$E$128,4))</f>
      </c>
      <c r="AD14" s="2">
        <f>IF(AC14="","",VLOOKUP(AC14,'入力作業'!$A$3:$E$128,4))</f>
      </c>
    </row>
    <row r="15" spans="1:31" ht="15.75" customHeight="1">
      <c r="A15" s="227">
        <v>13</v>
      </c>
      <c r="B15" s="227">
        <v>108</v>
      </c>
      <c r="C15" s="227" t="s">
        <v>68</v>
      </c>
      <c r="D15" s="232" t="s">
        <v>143</v>
      </c>
      <c r="E15" s="227" t="s">
        <v>63</v>
      </c>
      <c r="F15" s="227">
        <v>12</v>
      </c>
      <c r="G15" s="229" t="str">
        <f t="shared" si="0"/>
        <v>投擲審判員</v>
      </c>
      <c r="H15" s="229"/>
      <c r="I15" s="229">
        <f t="shared" si="5"/>
      </c>
      <c r="J15" s="230"/>
      <c r="K15" s="229">
        <f t="shared" si="4"/>
      </c>
      <c r="L15" s="227">
        <f t="shared" si="3"/>
        <v>1</v>
      </c>
      <c r="N15" s="214">
        <v>9</v>
      </c>
      <c r="O15" s="2" t="s">
        <v>43</v>
      </c>
      <c r="P15" s="2" t="s">
        <v>21</v>
      </c>
      <c r="Q15" s="2"/>
      <c r="R15" s="12">
        <v>62</v>
      </c>
      <c r="S15" s="2" t="str">
        <f>IF(R15="","",VLOOKUP(R15,'入力作業'!$A$3:$E$128,4))</f>
        <v>籠島信行</v>
      </c>
      <c r="T15" s="21" t="str">
        <f>IF(R15="","","("&amp;VLOOKUP(R15,'入力作業'!$A$3:$E$128,3)&amp;")")</f>
        <v>(宮浦)</v>
      </c>
      <c r="U15" s="21"/>
      <c r="V15" s="5">
        <v>52</v>
      </c>
      <c r="W15" s="2" t="str">
        <f>IF(V15="","",VLOOKUP(V15,'入力作業'!$A$3:$E$128,4))</f>
        <v>八木さゆみ</v>
      </c>
      <c r="X15" s="21" t="str">
        <f>IF(V15="","","("&amp;VLOOKUP(V15,'入力作業'!$A$3:$E$128,3)&amp;")")</f>
        <v>(関屋)</v>
      </c>
      <c r="Y15" s="221">
        <v>41</v>
      </c>
      <c r="Z15" s="219" t="str">
        <f>IF(Y15="","",VLOOKUP(Y15,'入力作業'!$A$3:$E$128,4))</f>
        <v>星野　毅</v>
      </c>
      <c r="AA15" s="220" t="str">
        <f>IF(Y15="","","("&amp;VLOOKUP(Y15,'入力作業'!$A$3:$E$128,3)&amp;")")</f>
        <v>(亀田)</v>
      </c>
      <c r="AB15" s="2"/>
      <c r="AC15" s="2">
        <f>IF(AB15="","",VLOOKUP(AB15,'入力作業'!$A$3:$E$128,4))</f>
      </c>
      <c r="AD15" s="21">
        <f>IF(AB15="","","("&amp;VLOOKUP(AB15,'入力作業'!$A$3:$E$128,3)&amp;")")</f>
      </c>
      <c r="AE15">
        <v>3</v>
      </c>
    </row>
    <row r="16" spans="1:31" ht="15.75" customHeight="1">
      <c r="A16" s="227">
        <v>14</v>
      </c>
      <c r="B16" s="227">
        <v>201</v>
      </c>
      <c r="C16" s="227" t="s">
        <v>69</v>
      </c>
      <c r="D16" s="272" t="s">
        <v>370</v>
      </c>
      <c r="E16" s="227" t="s">
        <v>63</v>
      </c>
      <c r="F16" s="227">
        <v>15</v>
      </c>
      <c r="G16" s="229" t="str">
        <f t="shared" si="0"/>
        <v>出発係</v>
      </c>
      <c r="H16" s="229"/>
      <c r="I16" s="229">
        <f t="shared" si="5"/>
      </c>
      <c r="J16" s="230"/>
      <c r="K16" s="229">
        <f t="shared" si="4"/>
      </c>
      <c r="L16" s="227">
        <f t="shared" si="3"/>
        <v>2</v>
      </c>
      <c r="N16" s="214">
        <v>10</v>
      </c>
      <c r="O16" s="2" t="s">
        <v>15</v>
      </c>
      <c r="P16" s="2" t="s">
        <v>21</v>
      </c>
      <c r="Q16" s="2"/>
      <c r="R16" s="12">
        <v>25</v>
      </c>
      <c r="S16" s="2" t="str">
        <f>IF(R16="","",VLOOKUP(R16,'入力作業'!$A$3:$E$128,4))</f>
        <v>大矢嘉之</v>
      </c>
      <c r="T16" s="21" t="str">
        <f>IF(R16="","","("&amp;VLOOKUP(R16,'入力作業'!$A$3:$E$128,3)&amp;")")</f>
        <v>(木戸)</v>
      </c>
      <c r="U16" s="21"/>
      <c r="V16" s="2">
        <v>68</v>
      </c>
      <c r="W16" s="2" t="str">
        <f>IF(V16="","",VLOOKUP(V16,'入力作業'!$A$3:$E$128,4))</f>
        <v>笹川   元</v>
      </c>
      <c r="X16" s="21" t="str">
        <f>IF(V16="","","("&amp;VLOOKUP(V16,'入力作業'!$A$3:$E$128,3)&amp;")")</f>
        <v>(山潟)</v>
      </c>
      <c r="Y16" s="13"/>
      <c r="Z16" s="12" t="s">
        <v>366</v>
      </c>
      <c r="AA16" s="21" t="s">
        <v>367</v>
      </c>
      <c r="AB16" s="2"/>
      <c r="AC16" s="2">
        <f>IF(AB16="","",VLOOKUP(AB16,'入力作業'!$A$3:$E$128,4))</f>
      </c>
      <c r="AD16" s="21">
        <f>IF(AB16="","","("&amp;VLOOKUP(AB16,'入力作業'!$A$3:$E$128,3)&amp;")")</f>
      </c>
      <c r="AE16">
        <v>6</v>
      </c>
    </row>
    <row r="17" spans="1:30" ht="15.75" customHeight="1">
      <c r="A17" s="227">
        <v>15</v>
      </c>
      <c r="B17" s="227">
        <v>201</v>
      </c>
      <c r="C17" s="227" t="s">
        <v>69</v>
      </c>
      <c r="D17" s="264" t="s">
        <v>36</v>
      </c>
      <c r="E17" s="227" t="s">
        <v>63</v>
      </c>
      <c r="F17" s="227"/>
      <c r="G17" s="229">
        <f t="shared" si="0"/>
      </c>
      <c r="H17" s="229"/>
      <c r="I17" s="229">
        <f t="shared" si="5"/>
      </c>
      <c r="J17" s="230"/>
      <c r="K17" s="229">
        <f t="shared" si="4"/>
      </c>
      <c r="L17" s="227">
        <f t="shared" si="3"/>
        <v>1</v>
      </c>
      <c r="O17" s="2"/>
      <c r="P17" s="2"/>
      <c r="Q17" s="2"/>
      <c r="R17" s="12">
        <v>80</v>
      </c>
      <c r="S17" s="2" t="str">
        <f>IF(R17="","",VLOOKUP(R17,'入力作業'!$A$3:$E$128,4))</f>
        <v>椎野一生</v>
      </c>
      <c r="T17" s="21" t="str">
        <f>IF(R17="","","("&amp;VLOOKUP(R17,'入力作業'!$A$3:$E$128,3)&amp;")")</f>
        <v>(坂井輪)</v>
      </c>
      <c r="U17" s="21"/>
      <c r="V17" s="8">
        <v>88</v>
      </c>
      <c r="W17" s="2" t="str">
        <f>IF(V17="","",VLOOKUP(V17,'入力作業'!$A$3:$E$128,4))</f>
        <v>恩田博昭</v>
      </c>
      <c r="X17" s="21" t="str">
        <f>IF(V17="","","("&amp;VLOOKUP(V17,'入力作業'!$A$3:$E$128,3)&amp;")")</f>
        <v>(五十嵐)</v>
      </c>
      <c r="Y17" s="219">
        <v>9</v>
      </c>
      <c r="Z17" s="219" t="str">
        <f>IF(Y17="","",VLOOKUP(Y17,'入力作業'!$A$3:$E$128,4))</f>
        <v>刑部雅史</v>
      </c>
      <c r="AA17" s="220" t="str">
        <f>IF(Y17="","","("&amp;VLOOKUP(Y17,'入力作業'!$A$3:$E$128,3)&amp;")")</f>
        <v>(岡方)</v>
      </c>
      <c r="AB17" s="2"/>
      <c r="AC17" s="2">
        <f>IF(AB17="","",VLOOKUP(AB17,'入力作業'!$A$3:$E$128,4))</f>
      </c>
      <c r="AD17" s="21">
        <f>IF(AB17="","","("&amp;VLOOKUP(AB17,'入力作業'!$A$3:$E$128,3)&amp;")")</f>
      </c>
    </row>
    <row r="18" spans="1:31" ht="15.75" customHeight="1">
      <c r="A18" s="227">
        <v>16</v>
      </c>
      <c r="B18" s="227">
        <v>201</v>
      </c>
      <c r="C18" s="227" t="s">
        <v>70</v>
      </c>
      <c r="D18" s="272" t="s">
        <v>362</v>
      </c>
      <c r="E18" s="227" t="s">
        <v>63</v>
      </c>
      <c r="F18" s="227">
        <v>11</v>
      </c>
      <c r="G18" s="229" t="str">
        <f t="shared" si="0"/>
        <v>跳躍審判員</v>
      </c>
      <c r="H18" s="229"/>
      <c r="I18" s="229">
        <f t="shared" si="5"/>
      </c>
      <c r="J18" s="230"/>
      <c r="K18" s="229">
        <f t="shared" si="4"/>
      </c>
      <c r="L18" s="227">
        <f t="shared" si="3"/>
        <v>1</v>
      </c>
      <c r="N18" s="214">
        <v>11</v>
      </c>
      <c r="O18" s="2" t="s">
        <v>2</v>
      </c>
      <c r="P18" s="2" t="s">
        <v>21</v>
      </c>
      <c r="Q18" s="2"/>
      <c r="R18" s="12">
        <v>54</v>
      </c>
      <c r="S18" s="2" t="str">
        <f>IF(R18="","",VLOOKUP(R18,'入力作業'!$A$3:$E$128,4))</f>
        <v>乙川　仁</v>
      </c>
      <c r="T18" s="21" t="str">
        <f>IF(R18="","","("&amp;VLOOKUP(R18,'入力作業'!$A$3:$E$128,3)&amp;")")</f>
        <v>(鳥屋野)</v>
      </c>
      <c r="U18" s="21"/>
      <c r="V18" s="22">
        <v>1</v>
      </c>
      <c r="W18" s="2" t="str">
        <f>IF(V18="","",VLOOKUP(V18,'入力作業'!$A$3:$E$128,4))</f>
        <v>渋谷健司</v>
      </c>
      <c r="X18" s="21" t="str">
        <f>IF(V18="","","("&amp;VLOOKUP(V18,'入力作業'!$A$3:$E$128,3)&amp;")")</f>
        <v>(松浜)</v>
      </c>
      <c r="Y18" s="7">
        <v>3</v>
      </c>
      <c r="Z18" s="2" t="str">
        <f>IF(Y18="","",VLOOKUP(Y18,'入力作業'!$A$3:$E$128,4))</f>
        <v>三澤香里</v>
      </c>
      <c r="AA18" s="21" t="str">
        <f>IF(Y18="","","("&amp;VLOOKUP(Y18,'入力作業'!$A$3:$E$128,3)&amp;")")</f>
        <v>(南浜)</v>
      </c>
      <c r="AB18" s="2">
        <v>73</v>
      </c>
      <c r="AC18" s="2" t="str">
        <f>IF(AB18="","",VLOOKUP(AB18,'入力作業'!$A$3:$E$128,4))</f>
        <v>宗村　伸</v>
      </c>
      <c r="AD18" s="21" t="str">
        <f>IF(AB18="","","("&amp;VLOOKUP(AB18,'入力作業'!$A$3:$E$128,3)&amp;")")</f>
        <v>(白根第一)</v>
      </c>
      <c r="AE18">
        <v>11</v>
      </c>
    </row>
    <row r="19" spans="1:30" ht="15.75" customHeight="1">
      <c r="A19" s="227">
        <v>17</v>
      </c>
      <c r="B19" s="227">
        <v>202</v>
      </c>
      <c r="C19" s="227" t="s">
        <v>70</v>
      </c>
      <c r="D19" s="264" t="s">
        <v>270</v>
      </c>
      <c r="E19" s="227" t="s">
        <v>63</v>
      </c>
      <c r="F19" s="227">
        <v>11</v>
      </c>
      <c r="G19" s="229" t="str">
        <f t="shared" si="0"/>
        <v>跳躍審判員</v>
      </c>
      <c r="H19" s="229"/>
      <c r="I19" s="229">
        <f t="shared" si="5"/>
      </c>
      <c r="J19" s="230"/>
      <c r="K19" s="229">
        <f t="shared" si="4"/>
      </c>
      <c r="L19" s="227">
        <f t="shared" si="3"/>
        <v>0</v>
      </c>
      <c r="O19" s="9"/>
      <c r="P19" s="2"/>
      <c r="Q19" s="2"/>
      <c r="R19" s="12">
        <v>5</v>
      </c>
      <c r="S19" s="2" t="str">
        <f>IF(R19="","",VLOOKUP(R19,'入力作業'!$A$3:$E$128,4))</f>
        <v>早川友子</v>
      </c>
      <c r="T19" s="21" t="str">
        <f>IF(R19="","","("&amp;VLOOKUP(R19,'入力作業'!$A$3:$E$128,3)&amp;")")</f>
        <v>(葛塚)</v>
      </c>
      <c r="U19" s="21"/>
      <c r="V19" s="22">
        <v>22</v>
      </c>
      <c r="W19" s="2" t="str">
        <f>IF(V19="","",VLOOKUP(V19,'入力作業'!$A$3:$E$128,4))</f>
        <v>小林　朗</v>
      </c>
      <c r="X19" s="21" t="str">
        <f>IF(V19="","","("&amp;VLOOKUP(V19,'入力作業'!$A$3:$E$128,3)&amp;")")</f>
        <v>(石山)</v>
      </c>
      <c r="Y19" s="218">
        <v>90</v>
      </c>
      <c r="Z19" s="2" t="str">
        <f>IF(Y19="","",VLOOKUP(Y19,'入力作業'!$A$3:$E$128,4))</f>
        <v>村岡　長義</v>
      </c>
      <c r="AA19" s="21" t="str">
        <f>IF(Y19="","","("&amp;VLOOKUP(Y19,'入力作業'!$A$3:$E$128,3)&amp;")")</f>
        <v>(小新)</v>
      </c>
      <c r="AB19" s="2">
        <v>53</v>
      </c>
      <c r="AC19" s="2" t="str">
        <f>IF(AB19="","",VLOOKUP(AB19,'入力作業'!$A$3:$E$128,4))</f>
        <v>松葉文那</v>
      </c>
      <c r="AD19" s="21" t="str">
        <f>IF(AB19="","","("&amp;VLOOKUP(AB19,'入力作業'!$A$3:$E$128,3)&amp;")")</f>
        <v>(関屋)</v>
      </c>
    </row>
    <row r="20" spans="1:30" ht="15.75" customHeight="1">
      <c r="A20" s="227">
        <v>18</v>
      </c>
      <c r="B20" s="227">
        <v>202</v>
      </c>
      <c r="C20" s="227" t="s">
        <v>70</v>
      </c>
      <c r="D20" s="264" t="s">
        <v>271</v>
      </c>
      <c r="E20" s="227" t="s">
        <v>63</v>
      </c>
      <c r="F20" s="227"/>
      <c r="G20" s="229">
        <f t="shared" si="0"/>
      </c>
      <c r="H20" s="229"/>
      <c r="I20" s="229">
        <f t="shared" si="5"/>
      </c>
      <c r="J20" s="230"/>
      <c r="K20" s="229">
        <f t="shared" si="4"/>
      </c>
      <c r="L20" s="227">
        <f t="shared" si="3"/>
        <v>0</v>
      </c>
      <c r="O20" s="9"/>
      <c r="P20" s="2"/>
      <c r="Q20" s="2"/>
      <c r="R20" s="12">
        <v>203</v>
      </c>
      <c r="S20" s="2" t="str">
        <f>IF(R20="","",VLOOKUP(R20,'入力作業'!$A$3:$E$128,4))</f>
        <v>内藤豊子</v>
      </c>
      <c r="T20" s="21" t="str">
        <f>IF(R20="","","("&amp;VLOOKUP(R20,'入力作業'!$A$3:$E$128,3)&amp;")")</f>
        <v>(高志中等)</v>
      </c>
      <c r="U20" s="21"/>
      <c r="V20" s="22">
        <v>82</v>
      </c>
      <c r="W20" s="2" t="str">
        <f>IF(V20="","",VLOOKUP(V20,'入力作業'!$A$3:$E$128,4))</f>
        <v>小林明美</v>
      </c>
      <c r="X20" s="21" t="str">
        <f>IF(V20="","","("&amp;VLOOKUP(V20,'入力作業'!$A$3:$E$128,3)&amp;")")</f>
        <v>(内野)</v>
      </c>
      <c r="Y20" s="218">
        <v>78</v>
      </c>
      <c r="Z20" s="219" t="str">
        <f>IF(Y20="","",VLOOKUP(Y20,'入力作業'!$A$3:$E$128,4))</f>
        <v>坂爪佳美</v>
      </c>
      <c r="AA20" s="220" t="str">
        <f>IF(Y20="","","("&amp;VLOOKUP(Y20,'入力作業'!$A$3:$E$128,3)&amp;")")</f>
        <v>(月潟)</v>
      </c>
      <c r="AB20" s="219">
        <v>43</v>
      </c>
      <c r="AC20" s="219" t="str">
        <f>IF(AB20="","",VLOOKUP(AB20,'入力作業'!$A$3:$E$128,4))</f>
        <v>南雲　聡</v>
      </c>
      <c r="AD20" s="220" t="str">
        <f>IF(AB20="","","("&amp;VLOOKUP(AB20,'入力作業'!$A$3:$E$128,3)&amp;")")</f>
        <v>(亀田西)</v>
      </c>
    </row>
    <row r="21" spans="1:30" ht="15.75" customHeight="1">
      <c r="A21" s="227">
        <v>19</v>
      </c>
      <c r="B21" s="234">
        <v>203</v>
      </c>
      <c r="C21" s="234" t="s">
        <v>71</v>
      </c>
      <c r="D21" s="235" t="s">
        <v>240</v>
      </c>
      <c r="E21" s="227" t="s">
        <v>63</v>
      </c>
      <c r="F21" s="227">
        <v>14</v>
      </c>
      <c r="G21" s="229" t="str">
        <f t="shared" si="0"/>
        <v>スターター(ﾘｺｰﾗｰ)</v>
      </c>
      <c r="H21" s="229"/>
      <c r="I21" s="229">
        <f t="shared" si="5"/>
      </c>
      <c r="J21" s="230"/>
      <c r="K21" s="229">
        <f t="shared" si="4"/>
      </c>
      <c r="L21" s="227">
        <f t="shared" si="3"/>
        <v>1</v>
      </c>
      <c r="O21" s="9"/>
      <c r="P21" s="2"/>
      <c r="Q21" s="2"/>
      <c r="R21" s="12"/>
      <c r="S21" s="2">
        <f>IF(R21="","",VLOOKUP(R21,'入力作業'!$A$3:$E$128,4))</f>
      </c>
      <c r="T21" s="21">
        <f>IF(R21="","","("&amp;VLOOKUP(R21,'入力作業'!$A$3:$E$128,3)&amp;")")</f>
      </c>
      <c r="U21" s="21"/>
      <c r="V21" s="222"/>
      <c r="W21" s="219">
        <f>IF(V21="","",VLOOKUP(V21,'入力作業'!$A$3:$E$128,4))</f>
      </c>
      <c r="X21" s="220">
        <f>IF(V21="","","("&amp;VLOOKUP(V21,'入力作業'!$A$3:$E$128,3)&amp;")")</f>
      </c>
      <c r="Y21" s="7"/>
      <c r="Z21" s="2">
        <f>IF(Y21="","",VLOOKUP(Y21,'入力作業'!$A$3:$E$128,4))</f>
      </c>
      <c r="AA21" s="21">
        <f>IF(Y21="","","("&amp;VLOOKUP(Y21,'入力作業'!$A$3:$E$128,3)&amp;")")</f>
      </c>
      <c r="AB21" s="2"/>
      <c r="AC21" s="2">
        <f>IF(AB21="","",VLOOKUP(AB21,'入力作業'!$A$3:$E$128,4))</f>
      </c>
      <c r="AD21" s="21">
        <f>IF(AB21="","","("&amp;VLOOKUP(AB21,'入力作業'!$A$3:$E$128,3)&amp;")")</f>
      </c>
    </row>
    <row r="22" spans="1:30" ht="15.75" customHeight="1">
      <c r="A22" s="227">
        <v>20</v>
      </c>
      <c r="B22" s="234">
        <v>203</v>
      </c>
      <c r="C22" s="234" t="s">
        <v>71</v>
      </c>
      <c r="D22" s="264" t="s">
        <v>272</v>
      </c>
      <c r="E22" s="227" t="s">
        <v>63</v>
      </c>
      <c r="F22" s="227"/>
      <c r="G22" s="229">
        <f t="shared" si="0"/>
      </c>
      <c r="H22" s="229"/>
      <c r="I22" s="229">
        <f t="shared" si="5"/>
      </c>
      <c r="J22" s="230"/>
      <c r="K22" s="229">
        <f t="shared" si="4"/>
      </c>
      <c r="L22" s="227">
        <f t="shared" si="3"/>
        <v>0</v>
      </c>
      <c r="N22" s="1">
        <v>12</v>
      </c>
      <c r="O22" s="2" t="s">
        <v>5</v>
      </c>
      <c r="P22" s="2" t="s">
        <v>21</v>
      </c>
      <c r="Q22" s="2"/>
      <c r="R22" s="12">
        <v>87</v>
      </c>
      <c r="S22" s="2" t="str">
        <f>IF(R22="","",VLOOKUP(R22,'入力作業'!$A$3:$E$128,4))</f>
        <v>植木賢治</v>
      </c>
      <c r="T22" s="21" t="str">
        <f>IF(R22="","","("&amp;VLOOKUP(R22,'入力作業'!$A$3:$E$128,3)&amp;")")</f>
        <v>(五十嵐)</v>
      </c>
      <c r="U22" s="21"/>
      <c r="V22" s="22">
        <v>13</v>
      </c>
      <c r="W22" s="2" t="str">
        <f>IF(V22="","",VLOOKUP(V22,'入力作業'!$A$3:$E$128,4))</f>
        <v>立川佳代</v>
      </c>
      <c r="X22" s="21" t="str">
        <f>IF(V22="","","("&amp;VLOOKUP(V22,'入力作業'!$A$3:$E$128,3)&amp;")")</f>
        <v>(光晴)</v>
      </c>
      <c r="Y22" s="218">
        <v>92</v>
      </c>
      <c r="Z22" s="2" t="str">
        <f>IF(Y22="","",VLOOKUP(Y22,'入力作業'!$A$3:$E$128,4))</f>
        <v>本間靖克</v>
      </c>
      <c r="AA22" s="21" t="str">
        <f>IF(Y22="","","("&amp;VLOOKUP(Y22,'入力作業'!$A$3:$E$128,3)&amp;")")</f>
        <v>(黒埼)</v>
      </c>
      <c r="AB22" s="12">
        <v>77</v>
      </c>
      <c r="AC22" s="2" t="str">
        <f>IF(AB22="","",VLOOKUP(AB22,'入力作業'!$A$3:$E$128,4))</f>
        <v>中西洋志</v>
      </c>
      <c r="AD22" s="21" t="str">
        <f>IF(AB22="","","("&amp;VLOOKUP(AB22,'入力作業'!$A$3:$E$128,3)&amp;")")</f>
        <v>(月潟)</v>
      </c>
    </row>
    <row r="23" spans="1:31" ht="15.75" customHeight="1">
      <c r="A23" s="227">
        <v>21</v>
      </c>
      <c r="B23" s="227">
        <v>204</v>
      </c>
      <c r="C23" s="227" t="s">
        <v>72</v>
      </c>
      <c r="D23" s="235" t="s">
        <v>73</v>
      </c>
      <c r="E23" s="227" t="s">
        <v>63</v>
      </c>
      <c r="F23" s="227">
        <v>14</v>
      </c>
      <c r="G23" s="229" t="str">
        <f t="shared" si="0"/>
        <v>スターター(ﾘｺｰﾗｰ)</v>
      </c>
      <c r="H23" s="229"/>
      <c r="I23" s="229">
        <f t="shared" si="5"/>
      </c>
      <c r="J23" s="230"/>
      <c r="K23" s="229">
        <f t="shared" si="4"/>
      </c>
      <c r="L23" s="227">
        <f t="shared" si="3"/>
        <v>1</v>
      </c>
      <c r="O23" s="9"/>
      <c r="P23" s="2"/>
      <c r="Q23" s="2"/>
      <c r="R23" s="12">
        <v>46</v>
      </c>
      <c r="S23" s="2" t="str">
        <f>IF(R23="","",VLOOKUP(R23,'入力作業'!$A$3:$E$128,4))</f>
        <v>青木文之</v>
      </c>
      <c r="T23" s="21" t="str">
        <f>IF(R23="","","("&amp;VLOOKUP(R23,'入力作業'!$A$3:$E$128,3)&amp;")")</f>
        <v>(新津第二)</v>
      </c>
      <c r="U23" s="21"/>
      <c r="V23" s="22">
        <v>44</v>
      </c>
      <c r="W23" s="2" t="str">
        <f>IF(V23="","",VLOOKUP(V23,'入力作業'!$A$3:$E$128,4))</f>
        <v>太田せりな</v>
      </c>
      <c r="X23" s="21" t="str">
        <f>IF(V23="","","("&amp;VLOOKUP(V23,'入力作業'!$A$3:$E$128,3)&amp;")")</f>
        <v>(新津第一)</v>
      </c>
      <c r="Y23" s="222">
        <v>70</v>
      </c>
      <c r="Z23" s="2" t="str">
        <f>IF(Y23="","",VLOOKUP(Y23,'入力作業'!$A$3:$E$128,4))</f>
        <v>渡邊　譲</v>
      </c>
      <c r="AA23" s="21" t="str">
        <f>IF(Y23="","","("&amp;VLOOKUP(Y23,'入力作業'!$A$3:$E$128,3)&amp;")")</f>
        <v>(白南)</v>
      </c>
      <c r="AB23" s="12">
        <v>94</v>
      </c>
      <c r="AC23" s="2" t="str">
        <f>IF(AB23="","",VLOOKUP(AB23,'入力作業'!$A$3:$E$128,4))</f>
        <v>田辺   孝</v>
      </c>
      <c r="AD23" s="21" t="str">
        <f>IF(AB23="","","("&amp;VLOOKUP(AB23,'入力作業'!$A$3:$E$128,3)&amp;")")</f>
        <v>(岩室)</v>
      </c>
      <c r="AE23">
        <v>8</v>
      </c>
    </row>
    <row r="24" spans="1:30" ht="15.75" customHeight="1">
      <c r="A24" s="227">
        <v>22</v>
      </c>
      <c r="B24" s="227">
        <v>204</v>
      </c>
      <c r="C24" s="227" t="s">
        <v>72</v>
      </c>
      <c r="D24" s="235" t="s">
        <v>273</v>
      </c>
      <c r="E24" s="227" t="s">
        <v>63</v>
      </c>
      <c r="F24" s="227">
        <v>16</v>
      </c>
      <c r="G24" s="229" t="str">
        <f t="shared" si="0"/>
        <v>記録・情報処理員</v>
      </c>
      <c r="H24" s="229"/>
      <c r="I24" s="229">
        <f t="shared" si="5"/>
      </c>
      <c r="J24" s="230"/>
      <c r="K24" s="229">
        <f t="shared" si="4"/>
      </c>
      <c r="L24" s="227">
        <f t="shared" si="3"/>
        <v>1</v>
      </c>
      <c r="O24" s="9"/>
      <c r="P24" s="2"/>
      <c r="Q24" s="2"/>
      <c r="R24" s="12">
        <v>98</v>
      </c>
      <c r="S24" s="2" t="str">
        <f>IF(R24="","",VLOOKUP(R24,'入力作業'!$A$3:$E$128,4))</f>
        <v>大島真一</v>
      </c>
      <c r="T24" s="21" t="str">
        <f>IF(R24="","","("&amp;VLOOKUP(R24,'入力作業'!$A$3:$E$128,3)&amp;")")</f>
        <v>(巻東)</v>
      </c>
      <c r="U24" s="21"/>
      <c r="V24" s="218"/>
      <c r="W24" s="219">
        <f>IF(V24="","",VLOOKUP(V24,'入力作業'!$A$3:$E$128,4))</f>
      </c>
      <c r="X24" s="220">
        <f>IF(V24="","","("&amp;VLOOKUP(V24,'入力作業'!$A$3:$E$128,3)&amp;")")</f>
      </c>
      <c r="Y24" s="222"/>
      <c r="Z24" s="219">
        <f>IF(Y24="","",VLOOKUP(Y24,'入力作業'!$A$3:$E$128,4))</f>
      </c>
      <c r="AA24" s="220">
        <f>IF(Y24="","","("&amp;VLOOKUP(Y24,'入力作業'!$A$3:$E$128,3)&amp;")")</f>
      </c>
      <c r="AB24" s="12"/>
      <c r="AC24" s="2">
        <f>IF(AB24="","",VLOOKUP(AB24,'入力作業'!$A$3:$E$128,4))</f>
      </c>
      <c r="AD24" s="21">
        <f>IF(AB24="","","("&amp;VLOOKUP(AB24,'入力作業'!$A$3:$E$128,3)&amp;")")</f>
      </c>
    </row>
    <row r="25" spans="1:31" ht="15.75" customHeight="1">
      <c r="A25" s="227">
        <v>23</v>
      </c>
      <c r="B25" s="227">
        <v>205</v>
      </c>
      <c r="C25" s="227" t="s">
        <v>74</v>
      </c>
      <c r="D25" s="236" t="s">
        <v>155</v>
      </c>
      <c r="E25" s="227" t="s">
        <v>63</v>
      </c>
      <c r="F25" s="227">
        <v>7</v>
      </c>
      <c r="G25" s="229" t="str">
        <f t="shared" si="0"/>
        <v>フィールド審判長</v>
      </c>
      <c r="H25" s="227">
        <v>8</v>
      </c>
      <c r="I25" s="229" t="str">
        <f aca="true" t="shared" si="6" ref="I25:I32">IF(H25="","",VLOOKUP(H25,$N$4:$O$45,2))</f>
        <v>混成競技審判長</v>
      </c>
      <c r="J25" s="230"/>
      <c r="K25" s="229">
        <f aca="true" t="shared" si="7" ref="K25:K30">IF(J25="","",VLOOKUP(J25,R26:S67,2))</f>
      </c>
      <c r="L25" s="227">
        <f t="shared" si="3"/>
        <v>1</v>
      </c>
      <c r="N25" s="1">
        <v>13</v>
      </c>
      <c r="O25" s="2" t="s">
        <v>3</v>
      </c>
      <c r="P25" s="2" t="s">
        <v>21</v>
      </c>
      <c r="Q25" s="2"/>
      <c r="R25" s="12">
        <v>51</v>
      </c>
      <c r="S25" s="2" t="str">
        <f>IF(R25="","",VLOOKUP(R25,'入力作業'!$A$3:$E$128,4))</f>
        <v>丸山穂高</v>
      </c>
      <c r="T25" s="21" t="str">
        <f>IF(R25="","","("&amp;VLOOKUP(R25,'入力作業'!$A$3:$E$128,3)&amp;")")</f>
        <v>(小須戸)</v>
      </c>
      <c r="U25" s="21"/>
      <c r="V25" s="22">
        <v>407</v>
      </c>
      <c r="W25" s="225" t="str">
        <f>IF(V25="","",VLOOKUP(V25,'入力作業'!$A$3:$E$137,4))</f>
        <v>若槻　徹</v>
      </c>
      <c r="X25" s="21" t="str">
        <f>IF(V25="","","("&amp;VLOOKUP(V25,'入力作業'!$A$3:$E$128,3)&amp;")")</f>
        <v>(陸協)</v>
      </c>
      <c r="Y25" s="22">
        <v>408</v>
      </c>
      <c r="Z25" s="225" t="str">
        <f>IF(Y25="","",VLOOKUP(Y25,'入力作業'!$A$3:$E$137,4))</f>
        <v>小泉正幸</v>
      </c>
      <c r="AA25" s="21" t="str">
        <f>IF(Y25="","","("&amp;VLOOKUP(Y25,'入力作業'!$A$3:$E$128,3)&amp;")")</f>
        <v>(陸協)</v>
      </c>
      <c r="AB25" s="2">
        <v>409</v>
      </c>
      <c r="AC25" s="225" t="str">
        <f>IF(AB25="","",VLOOKUP(AB25,'入力作業'!$A$3:$E$137,4))</f>
        <v>野上武史</v>
      </c>
      <c r="AD25" s="21" t="str">
        <f>IF(AB25="","","("&amp;VLOOKUP(AB25,'入力作業'!$A$3:$E$128,3)&amp;")")</f>
        <v>(陸協)</v>
      </c>
      <c r="AE25">
        <v>11</v>
      </c>
    </row>
    <row r="26" spans="1:30" ht="15.75" customHeight="1">
      <c r="A26" s="227">
        <v>24</v>
      </c>
      <c r="B26" s="227">
        <v>205</v>
      </c>
      <c r="C26" s="227" t="s">
        <v>74</v>
      </c>
      <c r="D26" s="266"/>
      <c r="E26" s="227" t="s">
        <v>63</v>
      </c>
      <c r="F26" s="227"/>
      <c r="G26" s="229">
        <f t="shared" si="0"/>
      </c>
      <c r="H26" s="229"/>
      <c r="I26" s="229">
        <f t="shared" si="6"/>
      </c>
      <c r="J26" s="230"/>
      <c r="K26" s="229">
        <f t="shared" si="7"/>
      </c>
      <c r="L26" s="227">
        <f t="shared" si="3"/>
        <v>0</v>
      </c>
      <c r="O26" s="2"/>
      <c r="P26" s="2"/>
      <c r="Q26" s="2"/>
      <c r="R26" s="223">
        <v>410</v>
      </c>
      <c r="S26" s="225" t="str">
        <f>IF(R26="","",VLOOKUP(R26,'入力作業'!$A$3:$E$137,4))</f>
        <v>綱本哲夫</v>
      </c>
      <c r="T26" s="220" t="str">
        <f>IF(R26="","","("&amp;VLOOKUP(R26,'入力作業'!$A$3:$E$128,3)&amp;")")</f>
        <v>(陸協)</v>
      </c>
      <c r="U26" s="220"/>
      <c r="V26" s="224">
        <v>411</v>
      </c>
      <c r="W26" s="219" t="str">
        <f>IF(V26="","",VLOOKUP(V26,'入力作業'!$A$3:$E$136,4))</f>
        <v>阿部百合子</v>
      </c>
      <c r="X26" s="220" t="str">
        <f>IF(V26="","","("&amp;VLOOKUP(V26,'入力作業'!$A$3:$E$136,3)&amp;")")</f>
        <v>(陸協)</v>
      </c>
      <c r="Y26" s="22">
        <v>412</v>
      </c>
      <c r="Z26" s="225" t="str">
        <f>IF(Y26="","",VLOOKUP(Y26,'入力作業'!$A$3:$E$137,4))</f>
        <v>伊藤拾一</v>
      </c>
      <c r="AA26" s="21" t="str">
        <f>IF(Y26="","","("&amp;VLOOKUP(Y26,'入力作業'!$A$3:$E$128,3)&amp;")")</f>
        <v>(陸協)</v>
      </c>
      <c r="AB26" s="2"/>
      <c r="AC26" s="219">
        <f>IF(AB26="","",VLOOKUP(AB26,'入力作業'!$A$3:$E$136,4))</f>
      </c>
      <c r="AD26" s="220">
        <f>IF(AB26="","","("&amp;VLOOKUP(AB26,'入力作業'!$A$3:$E$136,3)&amp;")")</f>
      </c>
    </row>
    <row r="27" spans="1:30" ht="15.75" customHeight="1">
      <c r="A27" s="227">
        <v>25</v>
      </c>
      <c r="B27" s="227">
        <v>206</v>
      </c>
      <c r="C27" s="227" t="s">
        <v>75</v>
      </c>
      <c r="D27" s="237" t="s">
        <v>159</v>
      </c>
      <c r="E27" s="227" t="s">
        <v>63</v>
      </c>
      <c r="F27" s="227">
        <v>10</v>
      </c>
      <c r="G27" s="229" t="str">
        <f t="shared" si="0"/>
        <v>写真判定員</v>
      </c>
      <c r="H27" s="229"/>
      <c r="I27" s="229">
        <f t="shared" si="6"/>
      </c>
      <c r="J27" s="230"/>
      <c r="K27" s="229">
        <f t="shared" si="7"/>
      </c>
      <c r="L27" s="227">
        <f t="shared" si="3"/>
        <v>1</v>
      </c>
      <c r="N27" s="1">
        <v>14</v>
      </c>
      <c r="O27" s="2" t="s">
        <v>37</v>
      </c>
      <c r="P27" s="2" t="s">
        <v>21</v>
      </c>
      <c r="Q27" s="2"/>
      <c r="R27" s="12">
        <v>64</v>
      </c>
      <c r="S27" s="2" t="str">
        <f>IF(R27="","",VLOOKUP(R27,'入力作業'!$A$3:$E$128,4))</f>
        <v>山﨑敏宏</v>
      </c>
      <c r="T27" s="21" t="str">
        <f>IF(R27="","","("&amp;VLOOKUP(R27,'入力作業'!$A$3:$E$128,3)&amp;")")</f>
        <v>(宮浦)</v>
      </c>
      <c r="U27" s="21"/>
      <c r="V27" s="12">
        <v>21</v>
      </c>
      <c r="W27" s="2" t="str">
        <f>IF(V27="","",VLOOKUP(V27,'入力作業'!$A$3:$E$128,4))</f>
        <v>小黒志津江</v>
      </c>
      <c r="X27" s="21" t="str">
        <f>IF(V27="","","("&amp;VLOOKUP(V27,'入力作業'!$A$3:$E$128,3)&amp;")")</f>
        <v>(石山)</v>
      </c>
      <c r="Y27" s="7">
        <v>32</v>
      </c>
      <c r="Z27" s="2" t="str">
        <f>IF(Y27="","",VLOOKUP(Y27,'入力作業'!$A$3:$E$128,4))</f>
        <v>樋浦裕之</v>
      </c>
      <c r="AA27" s="21" t="str">
        <f>IF(Y27="","","("&amp;VLOOKUP(Y27,'入力作業'!$A$3:$E$128,3)&amp;")")</f>
        <v>(大江山)</v>
      </c>
      <c r="AB27" s="12"/>
      <c r="AC27" s="2">
        <f>IF(AB27="","",VLOOKUP(AB27,'入力作業'!$A$3:$E$128,4))</f>
      </c>
      <c r="AD27" s="21">
        <f>IF(AB27="","","("&amp;VLOOKUP(AB27,'入力作業'!$A$3:$E$128,3)&amp;")")</f>
      </c>
    </row>
    <row r="28" spans="1:31" ht="15.75" customHeight="1">
      <c r="A28" s="227">
        <v>26</v>
      </c>
      <c r="B28" s="227">
        <v>206</v>
      </c>
      <c r="C28" s="227" t="s">
        <v>75</v>
      </c>
      <c r="D28" s="237" t="s">
        <v>219</v>
      </c>
      <c r="E28" s="227" t="s">
        <v>63</v>
      </c>
      <c r="F28" s="227">
        <v>13</v>
      </c>
      <c r="G28" s="229" t="str">
        <f t="shared" si="0"/>
        <v>監察員</v>
      </c>
      <c r="H28" s="229"/>
      <c r="I28" s="229">
        <f t="shared" si="6"/>
      </c>
      <c r="J28" s="230"/>
      <c r="K28" s="229">
        <f t="shared" si="7"/>
      </c>
      <c r="L28" s="227">
        <f t="shared" si="3"/>
        <v>1</v>
      </c>
      <c r="O28" s="2"/>
      <c r="P28" s="2"/>
      <c r="Q28" s="2"/>
      <c r="R28" s="12">
        <v>102</v>
      </c>
      <c r="S28" s="2" t="str">
        <f>IF(R28="","",VLOOKUP(R28,'入力作業'!$A$3:$E$128,4))</f>
        <v>庭田茂範</v>
      </c>
      <c r="T28" s="21" t="str">
        <f>IF(R28="","","("&amp;VLOOKUP(R28,'入力作業'!$A$3:$E$128,3)&amp;")")</f>
        <v>(附属新潟)</v>
      </c>
      <c r="U28" s="21"/>
      <c r="V28" s="12">
        <v>11</v>
      </c>
      <c r="W28" s="2" t="str">
        <f>IF(V28="","",VLOOKUP(V28,'入力作業'!$A$3:$E$128,4))</f>
        <v>渡邊祐哉</v>
      </c>
      <c r="X28" s="215" t="str">
        <f>IF(V28="","","("&amp;VLOOKUP(V28,'入力作業'!$A$3:$E$128,3)&amp;")")</f>
        <v>(早通)</v>
      </c>
      <c r="Y28" s="218">
        <v>19</v>
      </c>
      <c r="Z28" s="2" t="str">
        <f>IF(Y28="","",VLOOKUP(Y28,'入力作業'!$A$3:$E$128,4))</f>
        <v>坂井健人</v>
      </c>
      <c r="AA28" s="21" t="str">
        <f>IF(Y28="","","("&amp;VLOOKUP(Y28,'入力作業'!$A$3:$E$128,3)&amp;")")</f>
        <v>(大形)</v>
      </c>
      <c r="AB28" s="2"/>
      <c r="AC28" s="2">
        <f>IF(AB28="","",VLOOKUP(AB28,'入力作業'!$A$3:$E$128,4))</f>
      </c>
      <c r="AD28" s="21">
        <f>IF(AB28="","","("&amp;VLOOKUP(AB28,'入力作業'!$A$3:$E$128,3)&amp;")")</f>
      </c>
      <c r="AE28">
        <v>6</v>
      </c>
    </row>
    <row r="29" spans="1:30" ht="15.75" customHeight="1">
      <c r="A29" s="227">
        <v>27</v>
      </c>
      <c r="B29" s="227">
        <v>207</v>
      </c>
      <c r="C29" s="227" t="s">
        <v>76</v>
      </c>
      <c r="D29" s="238" t="s">
        <v>163</v>
      </c>
      <c r="E29" s="227" t="s">
        <v>63</v>
      </c>
      <c r="F29" s="227">
        <v>1</v>
      </c>
      <c r="G29" s="229" t="str">
        <f t="shared" si="0"/>
        <v>総　　　務</v>
      </c>
      <c r="H29" s="229"/>
      <c r="I29" s="229">
        <f t="shared" si="6"/>
      </c>
      <c r="J29" s="230"/>
      <c r="K29" s="229">
        <f t="shared" si="7"/>
      </c>
      <c r="L29" s="227">
        <f t="shared" si="3"/>
        <v>1</v>
      </c>
      <c r="N29" s="1">
        <v>15</v>
      </c>
      <c r="O29" s="2" t="s">
        <v>6</v>
      </c>
      <c r="P29" s="2" t="s">
        <v>21</v>
      </c>
      <c r="Q29" s="2"/>
      <c r="R29" s="12">
        <v>89</v>
      </c>
      <c r="S29" s="2" t="str">
        <f>IF(R29="","",VLOOKUP(R29,'入力作業'!$A$3:$E$128,4))</f>
        <v>林   浩之</v>
      </c>
      <c r="T29" s="21" t="str">
        <f>IF(R29="","","("&amp;VLOOKUP(R29,'入力作業'!$A$3:$E$128,3)&amp;")")</f>
        <v>(小新)</v>
      </c>
      <c r="U29" s="21"/>
      <c r="V29" s="7">
        <v>14</v>
      </c>
      <c r="W29" s="2" t="str">
        <f>IF(V29="","",VLOOKUP(V29,'入力作業'!$A$3:$E$128,4))</f>
        <v>若木　聡</v>
      </c>
      <c r="X29" s="21" t="str">
        <f>IF(V29="","","("&amp;VLOOKUP(V29,'入力作業'!$A$3:$E$128,3)&amp;")")</f>
        <v>(東新潟)</v>
      </c>
      <c r="Y29" s="7">
        <v>97</v>
      </c>
      <c r="Z29" s="2" t="str">
        <f>IF(Y29="","",VLOOKUP(Y29,'入力作業'!$A$3:$E$128,4))</f>
        <v>浜田　 敦</v>
      </c>
      <c r="AA29" s="21" t="str">
        <f>IF(Y29="","","("&amp;VLOOKUP(Y29,'入力作業'!$A$3:$E$128,3)&amp;")")</f>
        <v>(巻東)</v>
      </c>
      <c r="AB29" s="223">
        <v>65</v>
      </c>
      <c r="AC29" s="219" t="str">
        <f>IF(AB29="","",VLOOKUP(AB29,'入力作業'!$A$3:$E$128,4))</f>
        <v>青木　健</v>
      </c>
      <c r="AD29" s="220" t="str">
        <f>IF(AB29="","","("&amp;VLOOKUP(AB29,'入力作業'!$A$3:$E$128,3)&amp;")")</f>
        <v>(上山)</v>
      </c>
    </row>
    <row r="30" spans="1:30" ht="15.75" customHeight="1">
      <c r="A30" s="227">
        <v>28</v>
      </c>
      <c r="B30" s="227">
        <v>207</v>
      </c>
      <c r="C30" s="227" t="s">
        <v>76</v>
      </c>
      <c r="D30" s="264" t="s">
        <v>275</v>
      </c>
      <c r="E30" s="227" t="s">
        <v>63</v>
      </c>
      <c r="F30" s="227"/>
      <c r="G30" s="229">
        <f t="shared" si="0"/>
      </c>
      <c r="H30" s="229"/>
      <c r="I30" s="229">
        <f t="shared" si="6"/>
      </c>
      <c r="J30" s="230"/>
      <c r="K30" s="229">
        <f t="shared" si="7"/>
      </c>
      <c r="L30" s="227">
        <f t="shared" si="3"/>
        <v>1</v>
      </c>
      <c r="O30" s="2"/>
      <c r="P30" s="2"/>
      <c r="Q30" s="2"/>
      <c r="R30" s="12">
        <v>26</v>
      </c>
      <c r="S30" s="2" t="str">
        <f>IF(R30="","",VLOOKUP(R30,'入力作業'!$A$3:$E$128,4))</f>
        <v>田村英治</v>
      </c>
      <c r="T30" s="21" t="str">
        <f>IF(R30="","","("&amp;VLOOKUP(R30,'入力作業'!$A$3:$E$128,3)&amp;")")</f>
        <v>(木戸)</v>
      </c>
      <c r="U30" s="21"/>
      <c r="V30" s="218">
        <v>48</v>
      </c>
      <c r="W30" s="219" t="str">
        <f>IF(V30="","",VLOOKUP(V30,'入力作業'!$A$3:$E$128,4))</f>
        <v>澤田健太郎</v>
      </c>
      <c r="X30" s="220" t="str">
        <f>IF(V30="","","("&amp;VLOOKUP(V30,'入力作業'!$A$3:$E$128,3)&amp;")")</f>
        <v>(新津第五)</v>
      </c>
      <c r="Y30" s="218">
        <v>85</v>
      </c>
      <c r="Z30" s="219" t="str">
        <f>IF(Y30="","",VLOOKUP(Y30,'入力作業'!$A$3:$E$128,4))</f>
        <v>熊谷   純</v>
      </c>
      <c r="AA30" s="220" t="str">
        <f>IF(Y30="","","("&amp;VLOOKUP(Y30,'入力作業'!$A$3:$E$128,3)&amp;")")</f>
        <v>(小針)</v>
      </c>
      <c r="AB30" s="12">
        <v>34</v>
      </c>
      <c r="AC30" s="2" t="str">
        <f>IF(AB30="","",VLOOKUP(AB30,'入力作業'!$A$3:$E$128,4))</f>
        <v>久保田靖</v>
      </c>
      <c r="AD30" s="21" t="str">
        <f>IF(AB30="","","("&amp;VLOOKUP(AB30,'入力作業'!$A$3:$E$128,3)&amp;")")</f>
        <v>(曽野木)</v>
      </c>
    </row>
    <row r="31" spans="1:30" ht="15.75" customHeight="1">
      <c r="A31" s="227">
        <v>30</v>
      </c>
      <c r="B31" s="227">
        <v>208</v>
      </c>
      <c r="C31" s="227" t="s">
        <v>77</v>
      </c>
      <c r="D31" s="265" t="s">
        <v>166</v>
      </c>
      <c r="E31" s="227" t="s">
        <v>63</v>
      </c>
      <c r="F31" s="227">
        <v>2</v>
      </c>
      <c r="G31" s="229" t="str">
        <f t="shared" si="0"/>
        <v>総　務　員（総括）</v>
      </c>
      <c r="H31" s="227">
        <v>22</v>
      </c>
      <c r="I31" s="229" t="str">
        <f t="shared" si="6"/>
        <v>フィニッシュタイマー</v>
      </c>
      <c r="J31" s="239">
        <v>17</v>
      </c>
      <c r="K31" s="229" t="str">
        <f>IF(J31="","",VLOOKUP(J31,$N$4:$O$45,2))</f>
        <v>場内司令</v>
      </c>
      <c r="L31" s="227">
        <f t="shared" si="3"/>
        <v>3</v>
      </c>
      <c r="N31" s="1">
        <v>16</v>
      </c>
      <c r="O31" s="2" t="s">
        <v>14</v>
      </c>
      <c r="P31" s="2" t="s">
        <v>21</v>
      </c>
      <c r="Q31" s="2"/>
      <c r="R31" s="12">
        <v>75</v>
      </c>
      <c r="S31" s="2" t="str">
        <f>IF(R31="","",VLOOKUP(R31,'入力作業'!$A$3:$E$128,4))</f>
        <v>長谷川和弘</v>
      </c>
      <c r="T31" s="21" t="str">
        <f>IF(R31="","","("&amp;VLOOKUP(R31,'入力作業'!$A$3:$E$128,3)&amp;")")</f>
        <v>(白根北)</v>
      </c>
      <c r="U31" s="21"/>
      <c r="V31" s="7">
        <v>31</v>
      </c>
      <c r="W31" s="2" t="str">
        <f>IF(V31="","",VLOOKUP(V31,'入力作業'!$A$3:$E$128,4))</f>
        <v>土田康子</v>
      </c>
      <c r="X31" s="21" t="str">
        <f>IF(V31="","","("&amp;VLOOKUP(V31,'入力作業'!$A$3:$E$128,3)&amp;")")</f>
        <v>(下山)</v>
      </c>
      <c r="Y31" s="223">
        <v>200</v>
      </c>
      <c r="Z31" s="219" t="str">
        <f>IF(Y31="","",VLOOKUP(Y31,'入力作業'!$A$3:$E$128,4))</f>
        <v>高柳竜司</v>
      </c>
      <c r="AA31" s="220" t="str">
        <f>IF(Y31="","","("&amp;VLOOKUP(Y31,'入力作業'!$A$3:$E$128,3)&amp;")")</f>
        <v>(新発田本丸)</v>
      </c>
      <c r="AB31" s="219"/>
      <c r="AC31" s="219">
        <f>IF(AB31="","",VLOOKUP(AB31,'入力作業'!$A$3:$E$128,4))</f>
      </c>
      <c r="AD31" s="220">
        <f>IF(AB31="","","("&amp;VLOOKUP(AB31,'入力作業'!$A$3:$E$128,3)&amp;")")</f>
      </c>
    </row>
    <row r="32" spans="1:31" ht="15.75" customHeight="1">
      <c r="A32" s="227">
        <v>31</v>
      </c>
      <c r="B32" s="227">
        <v>208</v>
      </c>
      <c r="C32" s="227" t="s">
        <v>77</v>
      </c>
      <c r="D32" s="265" t="s">
        <v>167</v>
      </c>
      <c r="E32" s="227" t="s">
        <v>63</v>
      </c>
      <c r="F32" s="227">
        <v>16</v>
      </c>
      <c r="G32" s="229" t="str">
        <f t="shared" si="0"/>
        <v>記録・情報処理員</v>
      </c>
      <c r="H32" s="229"/>
      <c r="I32" s="229">
        <f t="shared" si="6"/>
      </c>
      <c r="J32" s="230"/>
      <c r="K32" s="229">
        <f>IF(J32="","",VLOOKUP(J32,$N$4:$O$45,2))</f>
      </c>
      <c r="L32" s="227">
        <f t="shared" si="3"/>
        <v>1</v>
      </c>
      <c r="O32" s="2"/>
      <c r="P32" s="2"/>
      <c r="Q32" s="2"/>
      <c r="R32" s="12">
        <v>40</v>
      </c>
      <c r="S32" s="2" t="str">
        <f>IF(R32="","",VLOOKUP(R32,'入力作業'!$A$3:$E$129,4))</f>
        <v>竹内仁志</v>
      </c>
      <c r="T32" s="21" t="str">
        <f>IF(R32="","","("&amp;VLOOKUP(R32,'入力作業'!$A$3:$E$128,3)&amp;")")</f>
        <v>(亀田)</v>
      </c>
      <c r="U32" s="21"/>
      <c r="V32" s="7">
        <v>202</v>
      </c>
      <c r="W32" s="2" t="str">
        <f>IF(V32="","",VLOOKUP(V32,'入力作業'!$A$3:$E$128,4))</f>
        <v>福島あゆみ</v>
      </c>
      <c r="X32" s="21" t="str">
        <f>IF(V32="","","("&amp;VLOOKUP(V32,'入力作業'!$A$3:$E$128,3)&amp;")")</f>
        <v>(高志中等)</v>
      </c>
      <c r="Y32" s="218">
        <v>47</v>
      </c>
      <c r="Z32" s="2" t="str">
        <f>IF(Y32="","",VLOOKUP(Y32,'入力作業'!$A$3:$E$128,4))</f>
        <v>小林麻子</v>
      </c>
      <c r="AA32" s="21" t="str">
        <f>IF(Y32="","","("&amp;VLOOKUP(Y32,'入力作業'!$A$3:$E$128,3)&amp;")")</f>
        <v>(新津第二)</v>
      </c>
      <c r="AB32" s="12"/>
      <c r="AC32" s="2">
        <f>IF(AB32="","",VLOOKUP(AB32,'入力作業'!$A$3:$E$128,4))</f>
      </c>
      <c r="AD32" s="21">
        <f>IF(AB32="","","("&amp;VLOOKUP(AB32,'入力作業'!$A$3:$E$128,3)&amp;")")</f>
      </c>
      <c r="AE32">
        <v>6</v>
      </c>
    </row>
    <row r="33" spans="1:30" ht="15.75" customHeight="1">
      <c r="A33" s="227"/>
      <c r="B33" s="227"/>
      <c r="C33" s="227"/>
      <c r="D33" s="265"/>
      <c r="E33" s="227"/>
      <c r="F33" s="227"/>
      <c r="G33" s="229"/>
      <c r="H33" s="229"/>
      <c r="I33" s="229"/>
      <c r="J33" s="230"/>
      <c r="K33" s="229"/>
      <c r="L33" s="227"/>
      <c r="O33" s="2"/>
      <c r="P33" s="2"/>
      <c r="Q33" s="2"/>
      <c r="R33" s="12">
        <v>61</v>
      </c>
      <c r="S33" s="2" t="str">
        <f>IF(R33="","",VLOOKUP(R33,'入力作業'!$A$3:$E$129,4))</f>
        <v>織田博子</v>
      </c>
      <c r="T33" s="21" t="str">
        <f>IF(R33="","","("&amp;VLOOKUP(R33,'入力作業'!$A$3:$E$128,3)&amp;")")</f>
        <v>(新潟柳都)</v>
      </c>
      <c r="U33" s="21"/>
      <c r="V33" s="7"/>
      <c r="W33" s="2" t="s">
        <v>369</v>
      </c>
      <c r="X33" s="21" t="s">
        <v>364</v>
      </c>
      <c r="Y33" s="218"/>
      <c r="Z33" s="2"/>
      <c r="AA33" s="21"/>
      <c r="AB33" s="12"/>
      <c r="AC33" s="2"/>
      <c r="AD33" s="21"/>
    </row>
    <row r="34" spans="1:30" ht="15.75" customHeight="1">
      <c r="A34" s="227">
        <v>32</v>
      </c>
      <c r="B34" s="227">
        <v>401</v>
      </c>
      <c r="C34" s="227" t="s">
        <v>78</v>
      </c>
      <c r="D34" s="273" t="s">
        <v>188</v>
      </c>
      <c r="E34" s="227" t="s">
        <v>63</v>
      </c>
      <c r="F34" s="227">
        <v>14</v>
      </c>
      <c r="G34" s="229" t="str">
        <f aca="true" t="shared" si="8" ref="G34:G69">IF(F34="","",VLOOKUP(F34,$N$4:$O$45,2))</f>
        <v>スターター(ﾘｺｰﾗｰ)</v>
      </c>
      <c r="H34" s="229"/>
      <c r="I34" s="229">
        <f aca="true" t="shared" si="9" ref="I34:I40">IF(H34="","",VLOOKUP(H34,$N$4:$O$45,2))</f>
      </c>
      <c r="J34" s="230"/>
      <c r="K34" s="229">
        <f aca="true" t="shared" si="10" ref="K34:K40">IF(J34="","",VLOOKUP(J34,$N$4:$O$45,2))</f>
      </c>
      <c r="L34" s="227">
        <f aca="true" t="shared" si="11" ref="L34:L65">COUNTIF($R$2:$AD$47,A34)</f>
        <v>1</v>
      </c>
      <c r="N34" s="1">
        <v>17</v>
      </c>
      <c r="O34" s="2" t="s">
        <v>23</v>
      </c>
      <c r="P34" s="2" t="s">
        <v>21</v>
      </c>
      <c r="Q34" s="12" t="s">
        <v>210</v>
      </c>
      <c r="R34" s="12">
        <v>72</v>
      </c>
      <c r="S34" s="2" t="str">
        <f>IF(R34="","",VLOOKUP(R34,'入力作業'!$A$3:$E$128,4))</f>
        <v>石田道宏</v>
      </c>
      <c r="T34" s="21" t="str">
        <f>IF(R34="","","("&amp;VLOOKUP(R34,'入力作業'!$A$3:$E$128,3)&amp;")")</f>
        <v>(白根第一)</v>
      </c>
      <c r="U34" s="12" t="s">
        <v>210</v>
      </c>
      <c r="V34" s="7">
        <v>30</v>
      </c>
      <c r="W34" s="2" t="str">
        <f>IF(V34="","",VLOOKUP(V34,'入力作業'!$A$3:$E$128,4))</f>
        <v>小黒成一</v>
      </c>
      <c r="X34" s="21" t="str">
        <f>IF(V34="","","("&amp;VLOOKUP(V34,'入力作業'!$A$3:$E$128,3)&amp;")")</f>
        <v>(下山)</v>
      </c>
      <c r="Y34" s="223">
        <v>39</v>
      </c>
      <c r="Z34" s="2" t="str">
        <f>IF(Y34="","",VLOOKUP(Y34,'入力作業'!$A$3:$E$128,4))</f>
        <v>本間謙一</v>
      </c>
      <c r="AA34" s="21" t="str">
        <f>IF(Y34="","","("&amp;VLOOKUP(Y34,'入力作業'!$A$3:$E$128,3)&amp;")")</f>
        <v>(横越)</v>
      </c>
      <c r="AB34" s="2">
        <v>28</v>
      </c>
      <c r="AC34" s="2" t="str">
        <f>IF(AB34="","",VLOOKUP(AB34,'入力作業'!$A$3:$E$128,4))</f>
        <v>原　幸</v>
      </c>
      <c r="AD34" s="21" t="str">
        <f>IF(AB34="","","("&amp;VLOOKUP(AB34,'入力作業'!$A$3:$E$128,3)&amp;")")</f>
        <v>(東石山)</v>
      </c>
    </row>
    <row r="35" spans="1:31" ht="15.75" customHeight="1">
      <c r="A35" s="227">
        <v>33</v>
      </c>
      <c r="B35" s="227">
        <v>401</v>
      </c>
      <c r="C35" s="227" t="s">
        <v>78</v>
      </c>
      <c r="D35" s="264" t="s">
        <v>276</v>
      </c>
      <c r="E35" s="227" t="s">
        <v>63</v>
      </c>
      <c r="F35" s="227"/>
      <c r="G35" s="229">
        <f t="shared" si="8"/>
      </c>
      <c r="H35" s="229"/>
      <c r="I35" s="229">
        <f t="shared" si="9"/>
      </c>
      <c r="J35" s="230"/>
      <c r="K35" s="229">
        <f t="shared" si="10"/>
      </c>
      <c r="L35" s="227">
        <f t="shared" si="11"/>
        <v>0</v>
      </c>
      <c r="N35" s="1">
        <v>18</v>
      </c>
      <c r="O35" s="2" t="s">
        <v>1</v>
      </c>
      <c r="P35" s="2" t="s">
        <v>21</v>
      </c>
      <c r="Q35" s="2"/>
      <c r="R35" s="7">
        <v>55</v>
      </c>
      <c r="S35" s="2" t="str">
        <f>IF(R35="","",VLOOKUP(R35,'入力作業'!$A$3:$E$128,4))</f>
        <v>関谷卓也</v>
      </c>
      <c r="T35" s="21" t="str">
        <f>IF(R35="","","("&amp;VLOOKUP(R35,'入力作業'!$A$3:$E$128,3)&amp;")")</f>
        <v>(鳥屋野)</v>
      </c>
      <c r="U35" s="12" t="s">
        <v>210</v>
      </c>
      <c r="V35" s="7">
        <v>14</v>
      </c>
      <c r="W35" s="2" t="str">
        <f>IF(V35="","",VLOOKUP(V35,'入力作業'!$A$3:$E$128,4))</f>
        <v>若木　聡</v>
      </c>
      <c r="X35" s="21" t="str">
        <f>IF(V35="","","("&amp;VLOOKUP(V35,'入力作業'!$A$3:$E$128,3)&amp;")")</f>
        <v>(東新潟)</v>
      </c>
      <c r="Y35" s="11"/>
      <c r="Z35" s="2">
        <f>IF(Y35="","",VLOOKUP(Y35,'入力作業'!$A$3:$E$128,4))</f>
      </c>
      <c r="AA35" s="21">
        <f>IF(Y35="","","("&amp;VLOOKUP(Y35,'入力作業'!$A$3:$E$128,3)&amp;")")</f>
      </c>
      <c r="AB35" s="2"/>
      <c r="AC35" s="2">
        <f>IF(AB35="","",VLOOKUP(AB35,'入力作業'!$A$3:$E$128,4))</f>
      </c>
      <c r="AD35" s="21">
        <f>IF(AB35="","","("&amp;VLOOKUP(AB35,'入力作業'!$A$3:$E$128,3)&amp;")")</f>
      </c>
      <c r="AE35">
        <v>2</v>
      </c>
    </row>
    <row r="36" spans="1:31" ht="15.75" customHeight="1">
      <c r="A36" s="227">
        <v>34</v>
      </c>
      <c r="B36" s="227">
        <v>402</v>
      </c>
      <c r="C36" s="227" t="s">
        <v>79</v>
      </c>
      <c r="D36" s="240" t="s">
        <v>277</v>
      </c>
      <c r="E36" s="227" t="s">
        <v>63</v>
      </c>
      <c r="F36" s="227">
        <v>10</v>
      </c>
      <c r="G36" s="229" t="str">
        <f t="shared" si="8"/>
        <v>写真判定員</v>
      </c>
      <c r="H36" s="229"/>
      <c r="I36" s="229">
        <f t="shared" si="9"/>
      </c>
      <c r="J36" s="230"/>
      <c r="K36" s="229">
        <f t="shared" si="10"/>
      </c>
      <c r="L36" s="227">
        <f t="shared" si="11"/>
        <v>1</v>
      </c>
      <c r="N36" s="1">
        <v>19</v>
      </c>
      <c r="O36" s="2" t="s">
        <v>26</v>
      </c>
      <c r="P36" s="2" t="s">
        <v>21</v>
      </c>
      <c r="Q36" s="2"/>
      <c r="R36" s="7">
        <v>95</v>
      </c>
      <c r="S36" s="2" t="str">
        <f>IF(R36="","",VLOOKUP(R36,'入力作業'!$A$3:$E$128,4))</f>
        <v>平澤英一</v>
      </c>
      <c r="T36" s="21" t="str">
        <f>IF(R36="","","("&amp;VLOOKUP(R36,'入力作業'!$A$3:$E$128,3)&amp;")")</f>
        <v>(西川)</v>
      </c>
      <c r="U36" s="21"/>
      <c r="V36" s="22">
        <v>6</v>
      </c>
      <c r="W36" s="2" t="str">
        <f>IF(V36="","",VLOOKUP(V36,'入力作業'!$A$3:$E$128,4))</f>
        <v>赤塚仁美</v>
      </c>
      <c r="X36" s="21" t="str">
        <f>IF(V36="","","("&amp;VLOOKUP(V36,'入力作業'!$A$3:$E$128,3)&amp;")")</f>
        <v>(葛塚)</v>
      </c>
      <c r="Y36" s="12">
        <v>66</v>
      </c>
      <c r="Z36" s="2" t="str">
        <f>IF(Y36="","",VLOOKUP(Y36,'入力作業'!$A$3:$E$128,4))</f>
        <v>坂上彩華</v>
      </c>
      <c r="AA36" s="21" t="str">
        <f>IF(Y36="","","("&amp;VLOOKUP(Y36,'入力作業'!$A$3:$E$128,3)&amp;")")</f>
        <v>(上山)</v>
      </c>
      <c r="AB36" s="223">
        <v>71</v>
      </c>
      <c r="AC36" s="219" t="str">
        <f>IF(AB36="","",VLOOKUP(AB36,'入力作業'!$A$3:$E$128,4))</f>
        <v>五十嵐奈緒子</v>
      </c>
      <c r="AD36" s="220" t="str">
        <f>IF(AB36="","","("&amp;VLOOKUP(AB36,'入力作業'!$A$3:$E$128,3)&amp;")")</f>
        <v>(白南)</v>
      </c>
      <c r="AE36">
        <v>2</v>
      </c>
    </row>
    <row r="37" spans="1:31" ht="15.75" customHeight="1">
      <c r="A37" s="227">
        <v>35</v>
      </c>
      <c r="B37" s="227">
        <v>402</v>
      </c>
      <c r="C37" s="227" t="s">
        <v>79</v>
      </c>
      <c r="D37" s="228"/>
      <c r="E37" s="227" t="s">
        <v>63</v>
      </c>
      <c r="F37" s="227"/>
      <c r="G37" s="229">
        <f t="shared" si="8"/>
      </c>
      <c r="H37" s="229"/>
      <c r="I37" s="229">
        <f t="shared" si="9"/>
      </c>
      <c r="J37" s="230"/>
      <c r="K37" s="229">
        <f t="shared" si="10"/>
      </c>
      <c r="L37" s="227">
        <f t="shared" si="11"/>
        <v>0</v>
      </c>
      <c r="O37" s="2"/>
      <c r="P37" s="2"/>
      <c r="Q37" s="2"/>
      <c r="R37" s="218">
        <v>86</v>
      </c>
      <c r="S37" s="219" t="str">
        <f>IF(R37="","",VLOOKUP(R37,'入力作業'!$A$3:$E$128,4))</f>
        <v>大沼千恵</v>
      </c>
      <c r="T37" s="220" t="str">
        <f>IF(R37="","","("&amp;VLOOKUP(R37,'入力作業'!$A$3:$E$128,3)&amp;")")</f>
        <v>(小針)</v>
      </c>
      <c r="U37" s="220"/>
      <c r="V37" s="222">
        <v>78</v>
      </c>
      <c r="W37" s="219" t="str">
        <f>IF(V37="","",VLOOKUP(V37,'入力作業'!$A$3:$E$128,4))</f>
        <v>坂爪佳美</v>
      </c>
      <c r="X37" s="220" t="str">
        <f>IF(V37="","","("&amp;VLOOKUP(V37,'入力作業'!$A$3:$E$128,3)&amp;")")</f>
        <v>(月潟)</v>
      </c>
      <c r="Y37" s="226">
        <v>43</v>
      </c>
      <c r="Z37" s="219" t="str">
        <f>IF(Y37="","",VLOOKUP(Y37,'入力作業'!$A$3:$E$128,4))</f>
        <v>南雲　聡</v>
      </c>
      <c r="AA37" s="220" t="str">
        <f>IF(Y37="","","("&amp;VLOOKUP(Y37,'入力作業'!$A$3:$E$128,3)&amp;")")</f>
        <v>(亀田西)</v>
      </c>
      <c r="AB37" s="223">
        <v>49</v>
      </c>
      <c r="AC37" s="219" t="str">
        <f>IF(AB37="","",VLOOKUP(AB37,'入力作業'!$A$3:$E$128,4))</f>
        <v>坂本香名子</v>
      </c>
      <c r="AD37" s="220" t="str">
        <f>IF(AB37="","","("&amp;VLOOKUP(AB37,'入力作業'!$A$3:$E$128,3)&amp;")")</f>
        <v>(新津第五)</v>
      </c>
      <c r="AE37">
        <v>8</v>
      </c>
    </row>
    <row r="38" spans="1:30" ht="15.75" customHeight="1">
      <c r="A38" s="227">
        <v>36</v>
      </c>
      <c r="B38" s="227">
        <v>403</v>
      </c>
      <c r="C38" s="227" t="s">
        <v>80</v>
      </c>
      <c r="D38" s="240" t="s">
        <v>278</v>
      </c>
      <c r="E38" s="227" t="s">
        <v>63</v>
      </c>
      <c r="F38" s="227">
        <v>5</v>
      </c>
      <c r="G38" s="229" t="str">
        <f t="shared" si="8"/>
        <v>番組編成員</v>
      </c>
      <c r="H38" s="229"/>
      <c r="I38" s="229">
        <f t="shared" si="9"/>
      </c>
      <c r="J38" s="230"/>
      <c r="K38" s="229">
        <f t="shared" si="10"/>
      </c>
      <c r="L38" s="227">
        <f t="shared" si="11"/>
        <v>1</v>
      </c>
      <c r="O38" s="2"/>
      <c r="P38" s="2"/>
      <c r="Q38" s="2"/>
      <c r="R38" s="218">
        <v>16</v>
      </c>
      <c r="S38" s="219" t="str">
        <f>IF(R38="","",VLOOKUP(R38,'入力作業'!$A$3:$E$128,4))</f>
        <v>田村　昭</v>
      </c>
      <c r="T38" s="220" t="str">
        <f>IF(R38="","","("&amp;VLOOKUP(R38,'入力作業'!$A$3:$E$128,3)&amp;")")</f>
        <v>(山の下)</v>
      </c>
      <c r="U38" s="220"/>
      <c r="V38" s="222"/>
      <c r="W38" s="219">
        <f>IF(V38="","",VLOOKUP(V38,'入力作業'!$A$3:$E$128,4))</f>
      </c>
      <c r="X38" s="220">
        <f>IF(V38="","","("&amp;VLOOKUP(V38,'入力作業'!$A$3:$E$128,3)&amp;")")</f>
      </c>
      <c r="Y38" s="226"/>
      <c r="Z38" s="219">
        <f>IF(Y38="","",VLOOKUP(Y38,'入力作業'!$A$3:$E$128,4))</f>
      </c>
      <c r="AA38" s="220">
        <f>IF(Y38="","","("&amp;VLOOKUP(Y38,'入力作業'!$A$3:$E$128,3)&amp;")")</f>
      </c>
      <c r="AB38" s="223"/>
      <c r="AC38" s="219">
        <f>IF(AB38="","",VLOOKUP(AB38,'入力作業'!$A$3:$E$128,4))</f>
      </c>
      <c r="AD38" s="220">
        <f>IF(AB38="","","("&amp;VLOOKUP(AB38,'入力作業'!$A$3:$E$128,3)&amp;")")</f>
      </c>
    </row>
    <row r="39" spans="1:31" ht="15.75" customHeight="1">
      <c r="A39" s="227">
        <v>37</v>
      </c>
      <c r="B39" s="227">
        <v>403</v>
      </c>
      <c r="C39" s="227" t="s">
        <v>80</v>
      </c>
      <c r="D39" s="240" t="s">
        <v>279</v>
      </c>
      <c r="E39" s="227" t="s">
        <v>63</v>
      </c>
      <c r="F39" s="227">
        <v>19</v>
      </c>
      <c r="G39" s="229" t="str">
        <f t="shared" si="8"/>
        <v>競技者係･腰ﾅﾝﾊﾞｰ</v>
      </c>
      <c r="H39" s="229"/>
      <c r="I39" s="229">
        <f t="shared" si="9"/>
      </c>
      <c r="J39" s="230"/>
      <c r="K39" s="229">
        <f t="shared" si="10"/>
      </c>
      <c r="L39" s="227">
        <f t="shared" si="11"/>
        <v>0</v>
      </c>
      <c r="N39" s="1">
        <v>20</v>
      </c>
      <c r="O39" s="2" t="s">
        <v>22</v>
      </c>
      <c r="P39" s="2" t="s">
        <v>21</v>
      </c>
      <c r="Q39" s="2"/>
      <c r="R39" s="7">
        <v>100</v>
      </c>
      <c r="S39" s="2" t="str">
        <f>IF(R39="","",VLOOKUP(R39,'入力作業'!$A$3:$E$128,4))</f>
        <v>笹川    剛</v>
      </c>
      <c r="T39" s="21" t="str">
        <f>IF(R39="","","("&amp;VLOOKUP(R39,'入力作業'!$A$3:$E$128,3)&amp;")")</f>
        <v>(巻西)</v>
      </c>
      <c r="U39" s="21"/>
      <c r="V39" s="22">
        <v>69</v>
      </c>
      <c r="W39" s="2" t="str">
        <f>IF(V39="","",VLOOKUP(V39,'入力作業'!$A$3:$E$128,4))</f>
        <v>野村紀子</v>
      </c>
      <c r="X39" s="21" t="str">
        <f>IF(V39="","","("&amp;VLOOKUP(V39,'入力作業'!$A$3:$E$128,3)&amp;")")</f>
        <v>(山潟)</v>
      </c>
      <c r="Y39" s="218">
        <v>15</v>
      </c>
      <c r="Z39" s="2" t="str">
        <f>IF(Y39="","",VLOOKUP(Y39,'入力作業'!$A$3:$E$128,4))</f>
        <v>長谷川朋子</v>
      </c>
      <c r="AA39" s="21" t="str">
        <f>IF(Y39="","","("&amp;VLOOKUP(Y39,'入力作業'!$A$3:$E$128,3)&amp;")")</f>
        <v>(東新潟)</v>
      </c>
      <c r="AB39" s="2">
        <v>60</v>
      </c>
      <c r="AC39" s="2" t="str">
        <f>IF(AB39="","",VLOOKUP(AB39,'入力作業'!$A$3:$E$128,4))</f>
        <v>高野夕子</v>
      </c>
      <c r="AD39" s="21" t="str">
        <f>IF(AB39="","","("&amp;VLOOKUP(AB39,'入力作業'!$A$3:$E$128,3)&amp;")")</f>
        <v>(新潟柳都)</v>
      </c>
      <c r="AE39">
        <v>4</v>
      </c>
    </row>
    <row r="40" spans="1:31" ht="15.75" customHeight="1">
      <c r="A40" s="227">
        <v>38</v>
      </c>
      <c r="B40" s="227">
        <v>404</v>
      </c>
      <c r="C40" s="227" t="s">
        <v>81</v>
      </c>
      <c r="D40" s="241" t="s">
        <v>49</v>
      </c>
      <c r="E40" s="227" t="s">
        <v>63</v>
      </c>
      <c r="F40" s="227">
        <v>25</v>
      </c>
      <c r="G40" s="229" t="str">
        <f t="shared" si="8"/>
        <v>式典係（表彰・賞状）</v>
      </c>
      <c r="H40" s="229"/>
      <c r="I40" s="229">
        <f t="shared" si="9"/>
      </c>
      <c r="J40" s="230"/>
      <c r="K40" s="229">
        <f t="shared" si="10"/>
      </c>
      <c r="L40" s="227">
        <f t="shared" si="11"/>
        <v>2</v>
      </c>
      <c r="N40" s="1">
        <v>21</v>
      </c>
      <c r="O40" s="2" t="s">
        <v>16</v>
      </c>
      <c r="P40" s="2" t="s">
        <v>21</v>
      </c>
      <c r="Q40" s="12" t="s">
        <v>210</v>
      </c>
      <c r="R40" s="7">
        <v>81</v>
      </c>
      <c r="S40" s="2" t="str">
        <f>IF(R40="","",VLOOKUP(R40,'入力作業'!$A$3:$E$128,4))</f>
        <v>立花泰志</v>
      </c>
      <c r="T40" s="21" t="str">
        <f>IF(R40="","","("&amp;VLOOKUP(R40,'入力作業'!$A$3:$E$128,3)&amp;")")</f>
        <v>(内野)</v>
      </c>
      <c r="U40" s="21" t="s">
        <v>210</v>
      </c>
      <c r="V40" s="22">
        <v>101</v>
      </c>
      <c r="W40" s="2" t="str">
        <f>IF(V40="","",VLOOKUP(V40,'入力作業'!$A$3:$E$128,4))</f>
        <v>早川信哉</v>
      </c>
      <c r="X40" s="21" t="str">
        <f>IF(V40="","","("&amp;VLOOKUP(V40,'入力作業'!$A$3:$E$128,3)&amp;")")</f>
        <v>(附属新潟)</v>
      </c>
      <c r="Y40" s="11"/>
      <c r="Z40" s="2">
        <f>IF(Y40="","",VLOOKUP(Y40,'入力作業'!$A$3:$E$128,4))</f>
      </c>
      <c r="AA40" s="21">
        <f>IF(Y40="","","("&amp;VLOOKUP(Y40,'入力作業'!$A$3:$E$128,3)&amp;")")</f>
      </c>
      <c r="AB40" s="2"/>
      <c r="AC40" s="2">
        <f>IF(AB40="","",VLOOKUP(AB40,'入力作業'!$A$3:$E$128,4))</f>
      </c>
      <c r="AD40" s="21">
        <f>IF(AB40="","","("&amp;VLOOKUP(AB40,'入力作業'!$A$3:$E$128,3)&amp;")")</f>
      </c>
      <c r="AE40">
        <v>2</v>
      </c>
    </row>
    <row r="41" spans="1:31" ht="15.75" customHeight="1">
      <c r="A41" s="227">
        <v>39</v>
      </c>
      <c r="B41" s="227">
        <v>404</v>
      </c>
      <c r="C41" s="227" t="s">
        <v>81</v>
      </c>
      <c r="D41" s="241"/>
      <c r="E41" s="227" t="s">
        <v>63</v>
      </c>
      <c r="F41" s="227"/>
      <c r="G41" s="229">
        <f t="shared" si="8"/>
      </c>
      <c r="H41" s="229"/>
      <c r="I41" s="229"/>
      <c r="J41" s="230"/>
      <c r="K41" s="229"/>
      <c r="L41" s="227">
        <f t="shared" si="11"/>
        <v>1</v>
      </c>
      <c r="N41" s="1">
        <v>22</v>
      </c>
      <c r="O41" s="2" t="s">
        <v>25</v>
      </c>
      <c r="P41" s="2" t="s">
        <v>21</v>
      </c>
      <c r="Q41" s="12" t="s">
        <v>210</v>
      </c>
      <c r="R41" s="7">
        <v>30</v>
      </c>
      <c r="S41" s="2" t="str">
        <f>IF(R41="","",VLOOKUP(R41,'入力作業'!$A$3:$E$128,4))</f>
        <v>小黒成一</v>
      </c>
      <c r="T41" s="21" t="str">
        <f>IF(R41="","","("&amp;VLOOKUP(R41,'入力作業'!$A$3:$E$128,3)&amp;")")</f>
        <v>(下山)</v>
      </c>
      <c r="U41" s="21"/>
      <c r="V41" s="2"/>
      <c r="W41" s="2">
        <f>IF(V41="","",VLOOKUP(V41,'入力作業'!$A$3:$E$128,4))</f>
      </c>
      <c r="X41" s="21">
        <f>IF(V41="","","("&amp;VLOOKUP(V41,'入力作業'!$A$3:$E$128,3)&amp;")")</f>
      </c>
      <c r="Y41" s="2"/>
      <c r="Z41" s="2">
        <f>IF(Y41="","",VLOOKUP(Y41,'入力作業'!$A$3:$E$128,4))</f>
      </c>
      <c r="AA41" s="21">
        <f>IF(Y41="","","("&amp;VLOOKUP(Y41,'入力作業'!$A$3:$E$128,3)&amp;")")</f>
      </c>
      <c r="AB41" s="2"/>
      <c r="AC41" s="2">
        <f>IF(AB41="","",VLOOKUP(AB41,'入力作業'!$A$3:$E$128,4))</f>
      </c>
      <c r="AD41" s="21">
        <f>IF(AB41="","","("&amp;VLOOKUP(AB41,'入力作業'!$A$3:$E$128,3)&amp;")")</f>
      </c>
      <c r="AE41">
        <v>1</v>
      </c>
    </row>
    <row r="42" spans="1:31" ht="15.75" customHeight="1">
      <c r="A42" s="227">
        <v>39</v>
      </c>
      <c r="B42" s="227">
        <v>404</v>
      </c>
      <c r="C42" s="227" t="s">
        <v>81</v>
      </c>
      <c r="D42" s="228" t="s">
        <v>230</v>
      </c>
      <c r="E42" s="227" t="s">
        <v>63</v>
      </c>
      <c r="F42" s="227">
        <v>12</v>
      </c>
      <c r="G42" s="229" t="str">
        <f t="shared" si="8"/>
        <v>投擲審判員</v>
      </c>
      <c r="H42" s="229"/>
      <c r="I42" s="229">
        <f aca="true" t="shared" si="12" ref="I42:I48">IF(H42="","",VLOOKUP(H42,$N$4:$O$45,2))</f>
      </c>
      <c r="J42" s="230"/>
      <c r="K42" s="229">
        <f aca="true" t="shared" si="13" ref="K42:K75">IF(J42="","",VLOOKUP(J42,$N$4:$O$45,2))</f>
      </c>
      <c r="L42" s="227">
        <f t="shared" si="11"/>
        <v>1</v>
      </c>
      <c r="N42" s="214">
        <v>23</v>
      </c>
      <c r="O42" s="12" t="s">
        <v>205</v>
      </c>
      <c r="P42" s="2" t="s">
        <v>21</v>
      </c>
      <c r="Q42" s="12" t="s">
        <v>210</v>
      </c>
      <c r="R42" s="7">
        <v>51</v>
      </c>
      <c r="S42" s="2" t="str">
        <f>IF(R42="","",VLOOKUP(R42,'入力作業'!$A$3:$E$128,4))</f>
        <v>丸山穂高</v>
      </c>
      <c r="T42" s="21" t="str">
        <f>IF(R42="","","("&amp;VLOOKUP(R42,'入力作業'!$A$3:$E$128,3)&amp;")")</f>
        <v>(小須戸)</v>
      </c>
      <c r="U42" s="1" t="s">
        <v>211</v>
      </c>
      <c r="V42" s="12">
        <v>11</v>
      </c>
      <c r="W42" s="2" t="str">
        <f>IF(V42="","",VLOOKUP(V42,'入力作業'!$A$3:$E$128,4))</f>
        <v>渡邊祐哉</v>
      </c>
      <c r="X42" s="21" t="str">
        <f>IF(V42="","","("&amp;VLOOKUP(V42,'入力作業'!$A$3:$E$128,3)&amp;")")</f>
        <v>(早通)</v>
      </c>
      <c r="Y42" s="11"/>
      <c r="Z42" s="2">
        <f>IF(Y42="","",VLOOKUP(Y42,'入力作業'!$A$3:$E$128,4))</f>
      </c>
      <c r="AA42" s="21">
        <f>IF(Y42="","","("&amp;VLOOKUP(Y42,'入力作業'!$A$3:$E$128,3)&amp;")")</f>
      </c>
      <c r="AB42" s="2"/>
      <c r="AC42" s="2">
        <f>IF(AB42="","",VLOOKUP(AB42,'入力作業'!$A$3:$E$128,4))</f>
      </c>
      <c r="AD42" s="21">
        <f>IF(AB42="","","("&amp;VLOOKUP(AB42,'入力作業'!$A$3:$E$128,3)&amp;")")</f>
      </c>
      <c r="AE42">
        <v>2</v>
      </c>
    </row>
    <row r="43" spans="1:31" ht="15.75" customHeight="1">
      <c r="A43" s="227">
        <v>40</v>
      </c>
      <c r="B43" s="227">
        <v>405</v>
      </c>
      <c r="C43" s="227" t="s">
        <v>82</v>
      </c>
      <c r="D43" s="242" t="s">
        <v>220</v>
      </c>
      <c r="E43" s="227" t="s">
        <v>63</v>
      </c>
      <c r="F43" s="227">
        <v>16</v>
      </c>
      <c r="G43" s="229" t="str">
        <f t="shared" si="8"/>
        <v>記録・情報処理員</v>
      </c>
      <c r="H43" s="229"/>
      <c r="I43" s="229">
        <f t="shared" si="12"/>
      </c>
      <c r="J43" s="230"/>
      <c r="K43" s="229">
        <f t="shared" si="13"/>
      </c>
      <c r="L43" s="227">
        <f t="shared" si="11"/>
        <v>1</v>
      </c>
      <c r="N43" s="214">
        <v>24</v>
      </c>
      <c r="O43" s="12" t="s">
        <v>206</v>
      </c>
      <c r="P43" s="2" t="s">
        <v>21</v>
      </c>
      <c r="Q43" s="2"/>
      <c r="R43" s="7">
        <v>42</v>
      </c>
      <c r="S43" s="2" t="str">
        <f>IF(R43="","",VLOOKUP(R43,'入力作業'!$A$3:$E$128,4))</f>
        <v>佐藤　忍</v>
      </c>
      <c r="T43" s="21" t="str">
        <f>IF(R43="","","("&amp;VLOOKUP(R43,'入力作業'!$A$3:$E$128,3)&amp;")")</f>
        <v>(亀田西)</v>
      </c>
      <c r="U43" s="1" t="s">
        <v>211</v>
      </c>
      <c r="V43" s="12">
        <v>38</v>
      </c>
      <c r="W43" s="2" t="str">
        <f>IF(V43="","",VLOOKUP(V43,'入力作業'!$A$3:$E$128,4))</f>
        <v>小島かおり</v>
      </c>
      <c r="X43" s="21" t="str">
        <f>IF(V43="","","("&amp;VLOOKUP(V43,'入力作業'!$A$3:$E$128,3)&amp;")")</f>
        <v>(横越)</v>
      </c>
      <c r="Y43" s="13">
        <v>5</v>
      </c>
      <c r="Z43" s="2" t="str">
        <f>IF(Y43="","",VLOOKUP(Y43,'入力作業'!$A$3:$E$128,4))</f>
        <v>早川友子</v>
      </c>
      <c r="AA43" s="21" t="str">
        <f>IF(Y43="","","("&amp;VLOOKUP(Y43,'入力作業'!$A$3:$E$128,3)&amp;")")</f>
        <v>(葛塚)</v>
      </c>
      <c r="AB43" s="2"/>
      <c r="AC43" s="2">
        <f>IF(AB43="","",VLOOKUP(AB43,'入力作業'!$A$3:$E$128,4))</f>
      </c>
      <c r="AD43" s="21">
        <f>IF(AB43="","","("&amp;VLOOKUP(AB43,'入力作業'!$A$3:$E$128,3)&amp;")")</f>
      </c>
      <c r="AE43">
        <v>2</v>
      </c>
    </row>
    <row r="44" spans="1:31" ht="15.75" customHeight="1">
      <c r="A44" s="227">
        <v>41</v>
      </c>
      <c r="B44" s="227">
        <v>405</v>
      </c>
      <c r="C44" s="227" t="s">
        <v>82</v>
      </c>
      <c r="D44" s="275" t="s">
        <v>280</v>
      </c>
      <c r="E44" s="227" t="s">
        <v>63</v>
      </c>
      <c r="F44" s="227">
        <v>9</v>
      </c>
      <c r="G44" s="229" t="str">
        <f t="shared" si="8"/>
        <v>周回記録・計時</v>
      </c>
      <c r="H44" s="229"/>
      <c r="I44" s="229">
        <f t="shared" si="12"/>
      </c>
      <c r="J44" s="230"/>
      <c r="K44" s="229">
        <f t="shared" si="13"/>
      </c>
      <c r="L44" s="227">
        <f t="shared" si="11"/>
        <v>1</v>
      </c>
      <c r="N44" s="214">
        <v>25</v>
      </c>
      <c r="O44" s="12" t="s">
        <v>207</v>
      </c>
      <c r="P44" s="2"/>
      <c r="Q44" s="2"/>
      <c r="R44" s="7">
        <v>38</v>
      </c>
      <c r="S44" s="2" t="str">
        <f>IF(R44="","",VLOOKUP(R44,'入力作業'!$A$3:$E$128,4))</f>
        <v>小島かおり</v>
      </c>
      <c r="T44" s="21" t="str">
        <f>IF(R44="","","("&amp;VLOOKUP(R44,'入力作業'!$A$3:$E$128,3)&amp;")")</f>
        <v>(横越)</v>
      </c>
      <c r="U44" s="21"/>
      <c r="V44" s="12">
        <v>403</v>
      </c>
      <c r="W44" s="2" t="str">
        <f>IF(V44="","",VLOOKUP(V44,'入力作業'!$A$3:$E$128,4))</f>
        <v>池野洋世</v>
      </c>
      <c r="X44" s="21" t="str">
        <f>IF(V44="","","("&amp;VLOOKUP(V44,'入力作業'!$A$3:$E$128,3)&amp;")")</f>
        <v>(陸協)</v>
      </c>
      <c r="Y44" s="2"/>
      <c r="Z44" s="2">
        <f>IF(Y44="","",VLOOKUP(Y44,'入力作業'!$A$3:$E$128,4))</f>
      </c>
      <c r="AA44" s="21">
        <f>IF(Y44="","","("&amp;VLOOKUP(Y44,'入力作業'!$A$3:$E$128,3)&amp;")")</f>
      </c>
      <c r="AB44" s="2"/>
      <c r="AC44" s="2">
        <f>IF(AB44="","",VLOOKUP(AB44,'入力作業'!$A$3:$E$128,4))</f>
      </c>
      <c r="AD44" s="21">
        <f>IF(AB44="","","("&amp;VLOOKUP(AB44,'入力作業'!$A$3:$E$128,3)&amp;")")</f>
      </c>
      <c r="AE44">
        <v>2</v>
      </c>
    </row>
    <row r="45" spans="1:30" ht="15.75" customHeight="1">
      <c r="A45" s="227">
        <v>42</v>
      </c>
      <c r="B45" s="227">
        <v>406</v>
      </c>
      <c r="C45" s="227" t="s">
        <v>83</v>
      </c>
      <c r="D45" s="243" t="s">
        <v>356</v>
      </c>
      <c r="E45" s="227" t="s">
        <v>63</v>
      </c>
      <c r="F45" s="227">
        <v>24</v>
      </c>
      <c r="G45" s="229" t="str">
        <f t="shared" si="8"/>
        <v>庶務・受付</v>
      </c>
      <c r="H45" s="229"/>
      <c r="I45" s="229">
        <f t="shared" si="12"/>
      </c>
      <c r="J45" s="230"/>
      <c r="K45" s="229">
        <f t="shared" si="13"/>
      </c>
      <c r="L45" s="227">
        <f t="shared" si="11"/>
        <v>1</v>
      </c>
      <c r="N45" s="214">
        <v>26</v>
      </c>
      <c r="O45" s="11" t="s">
        <v>238</v>
      </c>
      <c r="P45" s="10" t="s">
        <v>38</v>
      </c>
      <c r="Q45" s="10"/>
      <c r="R45" s="23"/>
      <c r="S45" s="278" t="s">
        <v>298</v>
      </c>
      <c r="T45" s="21" t="s">
        <v>299</v>
      </c>
      <c r="U45" s="21"/>
      <c r="V45" s="2"/>
      <c r="W45" s="11" t="s">
        <v>300</v>
      </c>
      <c r="X45" s="21" t="s">
        <v>42</v>
      </c>
      <c r="Y45" s="10"/>
      <c r="Z45" s="2">
        <f>IF(Y45="","",VLOOKUP(Y45,'入力作業'!$A$3:$E$128,4))</f>
      </c>
      <c r="AA45" s="21">
        <f>IF(Y45="","","("&amp;VLOOKUP(Y45,'入力作業'!$A$3:$E$128,3)&amp;")")</f>
      </c>
      <c r="AB45" s="2"/>
      <c r="AC45" s="2">
        <f>IF(AB45="","",VLOOKUP(AB45,'入力作業'!$A$3:$E$128,4))</f>
      </c>
      <c r="AD45" s="21">
        <f>IF(AB45="","","("&amp;VLOOKUP(AB45,'入力作業'!$A$3:$E$128,3)&amp;")")</f>
      </c>
    </row>
    <row r="46" spans="1:30" ht="15.75" customHeight="1">
      <c r="A46" s="227">
        <v>43</v>
      </c>
      <c r="B46" s="227">
        <v>406</v>
      </c>
      <c r="C46" s="227" t="s">
        <v>83</v>
      </c>
      <c r="D46" s="241" t="s">
        <v>282</v>
      </c>
      <c r="E46" s="227" t="s">
        <v>63</v>
      </c>
      <c r="F46" s="227">
        <v>11</v>
      </c>
      <c r="G46" s="229" t="str">
        <f t="shared" si="8"/>
        <v>跳躍審判員</v>
      </c>
      <c r="H46" s="229"/>
      <c r="I46" s="229">
        <f t="shared" si="12"/>
      </c>
      <c r="J46" s="230"/>
      <c r="K46" s="229">
        <f t="shared" si="13"/>
      </c>
      <c r="L46" s="227">
        <f t="shared" si="11"/>
        <v>2</v>
      </c>
      <c r="O46" s="2"/>
      <c r="P46" s="2"/>
      <c r="Q46" s="2"/>
      <c r="R46" s="12"/>
      <c r="S46" s="2">
        <f>IF(R46="","",VLOOKUP(R46,'入力作業'!$A$3:$E$128,4))</f>
      </c>
      <c r="T46" s="21">
        <f>IF(R46="","","("&amp;VLOOKUP(R46,'入力作業'!$A$3:$E$128,3)&amp;")")</f>
      </c>
      <c r="U46" s="21"/>
      <c r="V46" s="12"/>
      <c r="W46" s="2">
        <f>IF(V46="","",VLOOKUP(V46,'入力作業'!$A$3:$E$128,4))</f>
      </c>
      <c r="X46" s="21">
        <f>IF(V46="","","("&amp;VLOOKUP(V46,'入力作業'!$A$3:$E$128,3)&amp;")")</f>
      </c>
      <c r="Y46" s="7"/>
      <c r="Z46" s="2">
        <f>IF(Y46="","",VLOOKUP(Y46,'入力作業'!$A$3:$E$128,4))</f>
      </c>
      <c r="AA46" s="21">
        <f>IF(Y46="","","("&amp;VLOOKUP(Y46,'入力作業'!$A$3:$E$128,3)&amp;")")</f>
      </c>
      <c r="AB46" s="2"/>
      <c r="AC46" s="2">
        <f>IF(AB46="","",VLOOKUP(AB46,'入力作業'!$A$3:$E$128,4))</f>
      </c>
      <c r="AD46" s="21">
        <f>IF(AB46="","","("&amp;VLOOKUP(AB46,'入力作業'!$A$3:$E$128,3)&amp;")")</f>
      </c>
    </row>
    <row r="47" spans="1:30" ht="15.75" customHeight="1">
      <c r="A47" s="227">
        <v>44</v>
      </c>
      <c r="B47" s="227">
        <v>501</v>
      </c>
      <c r="C47" s="227" t="s">
        <v>84</v>
      </c>
      <c r="D47" s="244" t="s">
        <v>365</v>
      </c>
      <c r="E47" s="227" t="s">
        <v>63</v>
      </c>
      <c r="F47" s="227">
        <v>12</v>
      </c>
      <c r="G47" s="229" t="str">
        <f t="shared" si="8"/>
        <v>投擲審判員</v>
      </c>
      <c r="H47" s="229"/>
      <c r="I47" s="229">
        <f t="shared" si="12"/>
      </c>
      <c r="J47" s="230"/>
      <c r="K47" s="229">
        <f t="shared" si="13"/>
      </c>
      <c r="L47" s="227">
        <f t="shared" si="11"/>
        <v>1</v>
      </c>
      <c r="O47" s="2"/>
      <c r="P47" s="2"/>
      <c r="Q47" s="2"/>
      <c r="R47" s="12"/>
      <c r="S47" s="2">
        <f>IF(R47="","",VLOOKUP(R47,'入力作業'!$A$3:$E$128,4))</f>
      </c>
      <c r="T47" s="21">
        <f>IF(R47="","","("&amp;VLOOKUP(R47,'入力作業'!$A$3:$E$128,3)&amp;")")</f>
      </c>
      <c r="U47" s="21"/>
      <c r="V47" s="12"/>
      <c r="W47" s="2">
        <f>IF(V47="","",VLOOKUP(V47,'入力作業'!$A$3:$E$128,4))</f>
      </c>
      <c r="X47" s="21">
        <f>IF(V47="","","("&amp;VLOOKUP(V47,'入力作業'!$A$3:$E$128,3)&amp;")")</f>
      </c>
      <c r="Y47" s="7"/>
      <c r="Z47" s="2">
        <f>IF(Y47="","",VLOOKUP(Y47,'入力作業'!$A$3:$E$128,4))</f>
      </c>
      <c r="AA47" s="21">
        <f>IF(Y47="","","("&amp;VLOOKUP(Y47,'入力作業'!$A$3:$E$128,3)&amp;")")</f>
      </c>
      <c r="AB47" s="2"/>
      <c r="AC47" s="2"/>
      <c r="AD47" s="21"/>
    </row>
    <row r="48" spans="1:28" ht="15.75" customHeight="1">
      <c r="A48" s="227">
        <v>45</v>
      </c>
      <c r="B48" s="227">
        <v>501</v>
      </c>
      <c r="C48" s="227" t="s">
        <v>84</v>
      </c>
      <c r="D48" s="245" t="s">
        <v>180</v>
      </c>
      <c r="E48" s="227" t="s">
        <v>63</v>
      </c>
      <c r="F48" s="227">
        <v>12</v>
      </c>
      <c r="G48" s="229" t="str">
        <f t="shared" si="8"/>
        <v>投擲審判員</v>
      </c>
      <c r="H48" s="227">
        <v>2</v>
      </c>
      <c r="I48" s="229" t="str">
        <f t="shared" si="12"/>
        <v>総　務　員（総括）</v>
      </c>
      <c r="J48" s="230"/>
      <c r="K48" s="229">
        <f t="shared" si="13"/>
      </c>
      <c r="L48" s="227">
        <f t="shared" si="11"/>
        <v>1</v>
      </c>
      <c r="O48" s="2"/>
      <c r="P48" s="2"/>
      <c r="Q48" s="2"/>
      <c r="R48" s="2"/>
      <c r="S48" s="11" t="s">
        <v>38</v>
      </c>
      <c r="T48" s="11" t="s">
        <v>38</v>
      </c>
      <c r="U48" s="11"/>
      <c r="V48" s="11"/>
      <c r="W48" s="13" t="s">
        <v>38</v>
      </c>
      <c r="X48" s="13" t="s">
        <v>38</v>
      </c>
      <c r="Y48" s="13"/>
      <c r="Z48" s="13" t="s">
        <v>38</v>
      </c>
      <c r="AA48" s="13" t="s">
        <v>38</v>
      </c>
      <c r="AB48" s="13"/>
    </row>
    <row r="49" spans="1:30" ht="15.75" customHeight="1">
      <c r="A49" s="227">
        <v>46</v>
      </c>
      <c r="B49" s="227">
        <v>502</v>
      </c>
      <c r="C49" s="227" t="s">
        <v>85</v>
      </c>
      <c r="D49" s="244" t="s">
        <v>281</v>
      </c>
      <c r="E49" s="227" t="s">
        <v>63</v>
      </c>
      <c r="F49" s="227">
        <v>12</v>
      </c>
      <c r="G49" s="229" t="str">
        <f t="shared" si="8"/>
        <v>投擲審判員</v>
      </c>
      <c r="H49" s="229"/>
      <c r="I49" s="229">
        <f>IF(H49="","",VLOOKUP(H49,P51:Q90,2))</f>
      </c>
      <c r="J49" s="230"/>
      <c r="K49" s="229">
        <f t="shared" si="13"/>
      </c>
      <c r="L49" s="227">
        <f t="shared" si="11"/>
        <v>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"/>
      <c r="AA49" s="2"/>
      <c r="AB49" s="2"/>
      <c r="AC49" s="2"/>
      <c r="AD49" s="2"/>
    </row>
    <row r="50" spans="1:30" ht="15.75" customHeight="1">
      <c r="A50" s="227">
        <v>47</v>
      </c>
      <c r="B50" s="227">
        <v>502</v>
      </c>
      <c r="C50" s="227" t="s">
        <v>85</v>
      </c>
      <c r="D50" s="244" t="s">
        <v>368</v>
      </c>
      <c r="E50" s="227" t="s">
        <v>63</v>
      </c>
      <c r="F50" s="227"/>
      <c r="G50" s="229">
        <f t="shared" si="8"/>
      </c>
      <c r="H50" s="229"/>
      <c r="I50" s="229">
        <f>IF(H50="","",VLOOKUP(H50,P52:Q91,2))</f>
      </c>
      <c r="J50" s="230"/>
      <c r="K50" s="229">
        <f t="shared" si="13"/>
      </c>
      <c r="L50" s="227">
        <f t="shared" si="11"/>
        <v>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29" ht="15.75" customHeight="1">
      <c r="A51" s="227">
        <v>48</v>
      </c>
      <c r="B51" s="227">
        <v>503</v>
      </c>
      <c r="C51" s="227" t="s">
        <v>86</v>
      </c>
      <c r="D51" s="246" t="s">
        <v>221</v>
      </c>
      <c r="E51" s="227" t="s">
        <v>63</v>
      </c>
      <c r="F51" s="227">
        <v>15</v>
      </c>
      <c r="G51" s="229" t="str">
        <f t="shared" si="8"/>
        <v>出発係</v>
      </c>
      <c r="H51" s="229"/>
      <c r="I51" s="229">
        <f>IF(H51="","",VLOOKUP(H51,P53:Q92,2))</f>
      </c>
      <c r="J51" s="230"/>
      <c r="K51" s="229">
        <f t="shared" si="13"/>
      </c>
      <c r="L51" s="227">
        <f t="shared" si="11"/>
        <v>1</v>
      </c>
      <c r="Z51" s="2"/>
      <c r="AA51" s="2"/>
      <c r="AB51" s="2"/>
      <c r="AC51" s="2"/>
    </row>
    <row r="52" spans="1:12" ht="15.75" customHeight="1">
      <c r="A52" s="227">
        <v>49</v>
      </c>
      <c r="B52" s="227">
        <v>503</v>
      </c>
      <c r="C52" s="227" t="s">
        <v>86</v>
      </c>
      <c r="D52" s="270" t="s">
        <v>235</v>
      </c>
      <c r="E52" s="227" t="s">
        <v>63</v>
      </c>
      <c r="F52" s="227">
        <v>19</v>
      </c>
      <c r="G52" s="229" t="str">
        <f t="shared" si="8"/>
        <v>競技者係･腰ﾅﾝﾊﾞｰ</v>
      </c>
      <c r="H52" s="229"/>
      <c r="I52" s="229">
        <f>IF(H52="","",VLOOKUP(H52,P54:Q93,2))</f>
      </c>
      <c r="J52" s="230"/>
      <c r="K52" s="229">
        <f t="shared" si="13"/>
      </c>
      <c r="L52" s="227">
        <f t="shared" si="11"/>
        <v>1</v>
      </c>
    </row>
    <row r="53" spans="1:12" ht="15.75" customHeight="1">
      <c r="A53" s="227">
        <v>50</v>
      </c>
      <c r="B53" s="234">
        <v>504</v>
      </c>
      <c r="C53" s="234" t="s">
        <v>87</v>
      </c>
      <c r="D53" s="264"/>
      <c r="E53" s="227" t="s">
        <v>63</v>
      </c>
      <c r="F53" s="227"/>
      <c r="G53" s="229">
        <f t="shared" si="8"/>
      </c>
      <c r="H53" s="229"/>
      <c r="I53" s="229">
        <f>IF(H53="","",VLOOKUP(H53,P55:Q94,2))</f>
      </c>
      <c r="J53" s="230"/>
      <c r="K53" s="229">
        <f t="shared" si="13"/>
      </c>
      <c r="L53" s="227">
        <f t="shared" si="11"/>
        <v>0</v>
      </c>
    </row>
    <row r="54" spans="1:12" ht="15.75" customHeight="1">
      <c r="A54" s="227">
        <v>51</v>
      </c>
      <c r="B54" s="227">
        <v>506</v>
      </c>
      <c r="C54" s="227" t="s">
        <v>88</v>
      </c>
      <c r="D54" s="247" t="s">
        <v>139</v>
      </c>
      <c r="E54" s="227" t="s">
        <v>63</v>
      </c>
      <c r="F54" s="227">
        <v>13</v>
      </c>
      <c r="G54" s="229" t="str">
        <f t="shared" si="8"/>
        <v>監察員</v>
      </c>
      <c r="H54" s="229">
        <v>23</v>
      </c>
      <c r="I54" s="229" t="str">
        <f aca="true" t="shared" si="14" ref="I54:I75">IF(H54="","",VLOOKUP(H54,$N$4:$O$45,2))</f>
        <v>補助員係</v>
      </c>
      <c r="J54" s="230"/>
      <c r="K54" s="229">
        <f t="shared" si="13"/>
      </c>
      <c r="L54" s="227">
        <f t="shared" si="11"/>
        <v>2</v>
      </c>
    </row>
    <row r="55" spans="1:12" ht="15.75" customHeight="1">
      <c r="A55" s="227">
        <v>52</v>
      </c>
      <c r="B55" s="227">
        <v>301</v>
      </c>
      <c r="C55" s="227" t="s">
        <v>89</v>
      </c>
      <c r="D55" s="245" t="s">
        <v>284</v>
      </c>
      <c r="E55" s="227" t="s">
        <v>90</v>
      </c>
      <c r="F55" s="227">
        <v>9</v>
      </c>
      <c r="G55" s="229" t="str">
        <f t="shared" si="8"/>
        <v>周回記録・計時</v>
      </c>
      <c r="H55" s="229"/>
      <c r="I55" s="229">
        <f t="shared" si="14"/>
      </c>
      <c r="J55" s="230"/>
      <c r="K55" s="229">
        <f t="shared" si="13"/>
      </c>
      <c r="L55" s="227">
        <f t="shared" si="11"/>
        <v>1</v>
      </c>
    </row>
    <row r="56" spans="1:12" ht="15.75" customHeight="1">
      <c r="A56" s="227">
        <v>53</v>
      </c>
      <c r="B56" s="227">
        <v>301</v>
      </c>
      <c r="C56" s="227" t="s">
        <v>89</v>
      </c>
      <c r="D56" s="275" t="s">
        <v>285</v>
      </c>
      <c r="E56" s="227" t="s">
        <v>90</v>
      </c>
      <c r="F56" s="227">
        <v>11</v>
      </c>
      <c r="G56" s="229" t="str">
        <f t="shared" si="8"/>
        <v>跳躍審判員</v>
      </c>
      <c r="H56" s="229"/>
      <c r="I56" s="229">
        <f t="shared" si="14"/>
      </c>
      <c r="J56" s="230"/>
      <c r="K56" s="229">
        <f t="shared" si="13"/>
      </c>
      <c r="L56" s="227">
        <f t="shared" si="11"/>
        <v>1</v>
      </c>
    </row>
    <row r="57" spans="1:12" ht="15.75" customHeight="1">
      <c r="A57" s="227">
        <v>54</v>
      </c>
      <c r="B57" s="227">
        <v>302</v>
      </c>
      <c r="C57" s="227" t="s">
        <v>91</v>
      </c>
      <c r="D57" s="245" t="s">
        <v>40</v>
      </c>
      <c r="E57" s="227" t="s">
        <v>90</v>
      </c>
      <c r="F57" s="227">
        <v>11</v>
      </c>
      <c r="G57" s="229" t="str">
        <f t="shared" si="8"/>
        <v>跳躍審判員</v>
      </c>
      <c r="H57" s="229"/>
      <c r="I57" s="229">
        <f t="shared" si="14"/>
      </c>
      <c r="J57" s="230"/>
      <c r="K57" s="229">
        <f t="shared" si="13"/>
      </c>
      <c r="L57" s="227">
        <f t="shared" si="11"/>
        <v>1</v>
      </c>
    </row>
    <row r="58" spans="1:29" ht="15.75" customHeight="1">
      <c r="A58" s="227">
        <v>55</v>
      </c>
      <c r="B58" s="227">
        <v>302</v>
      </c>
      <c r="C58" s="227" t="s">
        <v>91</v>
      </c>
      <c r="D58" s="267" t="s">
        <v>195</v>
      </c>
      <c r="E58" s="227" t="s">
        <v>90</v>
      </c>
      <c r="F58" s="227">
        <v>18</v>
      </c>
      <c r="G58" s="229" t="str">
        <f t="shared" si="8"/>
        <v>風力計測員</v>
      </c>
      <c r="H58" s="229"/>
      <c r="I58" s="229">
        <f t="shared" si="14"/>
      </c>
      <c r="J58" s="230"/>
      <c r="K58" s="229">
        <f t="shared" si="13"/>
      </c>
      <c r="L58" s="227">
        <f t="shared" si="11"/>
        <v>1</v>
      </c>
      <c r="Z58" s="4"/>
      <c r="AA58" s="6"/>
      <c r="AB58" s="6"/>
      <c r="AC58" s="6"/>
    </row>
    <row r="59" spans="1:29" ht="15.75" customHeight="1">
      <c r="A59" s="227">
        <v>56</v>
      </c>
      <c r="B59" s="227">
        <v>302</v>
      </c>
      <c r="C59" s="227" t="s">
        <v>91</v>
      </c>
      <c r="D59" s="267" t="s">
        <v>286</v>
      </c>
      <c r="E59" s="227" t="s">
        <v>90</v>
      </c>
      <c r="F59" s="227"/>
      <c r="G59" s="229">
        <f t="shared" si="8"/>
      </c>
      <c r="H59" s="229"/>
      <c r="I59" s="229">
        <f t="shared" si="14"/>
      </c>
      <c r="J59" s="230"/>
      <c r="K59" s="229">
        <f t="shared" si="13"/>
      </c>
      <c r="L59" s="227">
        <f t="shared" si="11"/>
        <v>0</v>
      </c>
      <c r="Z59" s="4"/>
      <c r="AA59" s="6"/>
      <c r="AB59" s="6"/>
      <c r="AC59" s="6"/>
    </row>
    <row r="60" spans="1:29" ht="15.75" customHeight="1">
      <c r="A60" s="227">
        <v>57</v>
      </c>
      <c r="B60" s="227">
        <v>303</v>
      </c>
      <c r="C60" s="227" t="s">
        <v>92</v>
      </c>
      <c r="D60" s="245"/>
      <c r="E60" s="227" t="s">
        <v>90</v>
      </c>
      <c r="F60" s="227"/>
      <c r="G60" s="229">
        <f t="shared" si="8"/>
      </c>
      <c r="H60" s="229"/>
      <c r="I60" s="229">
        <f t="shared" si="14"/>
      </c>
      <c r="J60" s="230"/>
      <c r="K60" s="229">
        <f t="shared" si="13"/>
      </c>
      <c r="L60" s="227">
        <f t="shared" si="11"/>
        <v>0</v>
      </c>
      <c r="Z60" s="4"/>
      <c r="AA60" s="6"/>
      <c r="AB60" s="6"/>
      <c r="AC60" s="6"/>
    </row>
    <row r="61" spans="1:29" ht="15.75" customHeight="1">
      <c r="A61" s="227">
        <v>58</v>
      </c>
      <c r="B61" s="227">
        <v>304</v>
      </c>
      <c r="C61" s="227" t="s">
        <v>93</v>
      </c>
      <c r="D61" s="269" t="s">
        <v>222</v>
      </c>
      <c r="E61" s="227" t="s">
        <v>90</v>
      </c>
      <c r="F61" s="227"/>
      <c r="G61" s="229">
        <f t="shared" si="8"/>
      </c>
      <c r="H61" s="229"/>
      <c r="I61" s="229">
        <f t="shared" si="14"/>
      </c>
      <c r="J61" s="230"/>
      <c r="K61" s="229">
        <f t="shared" si="13"/>
      </c>
      <c r="L61" s="227">
        <f t="shared" si="11"/>
        <v>0</v>
      </c>
      <c r="Z61" s="4"/>
      <c r="AA61" s="6"/>
      <c r="AB61" s="6"/>
      <c r="AC61" s="6"/>
    </row>
    <row r="62" spans="1:26" ht="15.75" customHeight="1">
      <c r="A62" s="227">
        <v>59</v>
      </c>
      <c r="B62" s="227">
        <v>304</v>
      </c>
      <c r="C62" s="227" t="s">
        <v>93</v>
      </c>
      <c r="D62" s="269"/>
      <c r="E62" s="227" t="s">
        <v>90</v>
      </c>
      <c r="F62" s="227"/>
      <c r="G62" s="229">
        <f t="shared" si="8"/>
      </c>
      <c r="H62" s="229"/>
      <c r="I62" s="229">
        <f t="shared" si="14"/>
      </c>
      <c r="J62" s="230"/>
      <c r="K62" s="229">
        <f t="shared" si="13"/>
      </c>
      <c r="L62" s="227">
        <f t="shared" si="11"/>
        <v>0</v>
      </c>
      <c r="Z62" s="3"/>
    </row>
    <row r="63" spans="1:26" ht="15.75" customHeight="1">
      <c r="A63" s="227">
        <v>60</v>
      </c>
      <c r="B63" s="227">
        <v>305</v>
      </c>
      <c r="C63" s="227" t="s">
        <v>223</v>
      </c>
      <c r="D63" s="245" t="s">
        <v>287</v>
      </c>
      <c r="E63" s="227" t="s">
        <v>90</v>
      </c>
      <c r="F63" s="227">
        <v>15</v>
      </c>
      <c r="G63" s="229" t="str">
        <f t="shared" si="8"/>
        <v>出発係</v>
      </c>
      <c r="H63" s="229"/>
      <c r="I63" s="229">
        <f t="shared" si="14"/>
      </c>
      <c r="J63" s="230"/>
      <c r="K63" s="229">
        <f t="shared" si="13"/>
      </c>
      <c r="L63" s="227">
        <f t="shared" si="11"/>
        <v>1</v>
      </c>
      <c r="W63" s="1" t="s">
        <v>38</v>
      </c>
      <c r="Z63" s="3"/>
    </row>
    <row r="64" spans="1:26" ht="15.75" customHeight="1">
      <c r="A64" s="227">
        <v>61</v>
      </c>
      <c r="B64" s="227">
        <v>305</v>
      </c>
      <c r="C64" s="227" t="s">
        <v>223</v>
      </c>
      <c r="D64" s="245" t="s">
        <v>224</v>
      </c>
      <c r="E64" s="227" t="s">
        <v>90</v>
      </c>
      <c r="F64" s="227">
        <v>12</v>
      </c>
      <c r="G64" s="229" t="str">
        <f t="shared" si="8"/>
        <v>投擲審判員</v>
      </c>
      <c r="H64" s="229"/>
      <c r="I64" s="229">
        <f t="shared" si="14"/>
      </c>
      <c r="J64" s="230"/>
      <c r="K64" s="229">
        <f t="shared" si="13"/>
      </c>
      <c r="L64" s="227">
        <f t="shared" si="11"/>
        <v>1</v>
      </c>
      <c r="Z64" s="3"/>
    </row>
    <row r="65" spans="1:26" ht="15.75" customHeight="1">
      <c r="A65" s="227">
        <v>62</v>
      </c>
      <c r="B65" s="227">
        <v>307</v>
      </c>
      <c r="C65" s="227" t="s">
        <v>94</v>
      </c>
      <c r="D65" s="241" t="s">
        <v>200</v>
      </c>
      <c r="E65" s="227" t="s">
        <v>90</v>
      </c>
      <c r="F65" s="227">
        <v>9</v>
      </c>
      <c r="G65" s="229" t="str">
        <f t="shared" si="8"/>
        <v>周回記録・計時</v>
      </c>
      <c r="H65" s="229"/>
      <c r="I65" s="229">
        <f t="shared" si="14"/>
      </c>
      <c r="J65" s="230"/>
      <c r="K65" s="229">
        <f t="shared" si="13"/>
      </c>
      <c r="L65" s="227">
        <f t="shared" si="11"/>
        <v>1</v>
      </c>
      <c r="Z65" s="3"/>
    </row>
    <row r="66" spans="1:26" ht="15.75" customHeight="1">
      <c r="A66" s="227">
        <v>63</v>
      </c>
      <c r="B66" s="227">
        <v>307</v>
      </c>
      <c r="C66" s="227" t="s">
        <v>94</v>
      </c>
      <c r="D66" s="245"/>
      <c r="E66" s="227" t="s">
        <v>90</v>
      </c>
      <c r="F66" s="227"/>
      <c r="G66" s="229">
        <f t="shared" si="8"/>
      </c>
      <c r="H66" s="229"/>
      <c r="I66" s="229">
        <f t="shared" si="14"/>
      </c>
      <c r="J66" s="230"/>
      <c r="K66" s="229">
        <f t="shared" si="13"/>
      </c>
      <c r="L66" s="227">
        <f aca="true" t="shared" si="15" ref="L66:L97">COUNTIF($R$2:$AD$47,A66)</f>
        <v>0</v>
      </c>
      <c r="Z66" s="3"/>
    </row>
    <row r="67" spans="1:26" ht="15.75" customHeight="1">
      <c r="A67" s="227">
        <v>64</v>
      </c>
      <c r="B67" s="227">
        <v>307</v>
      </c>
      <c r="C67" s="227" t="s">
        <v>94</v>
      </c>
      <c r="D67" s="245" t="s">
        <v>181</v>
      </c>
      <c r="E67" s="227" t="s">
        <v>90</v>
      </c>
      <c r="F67" s="227">
        <v>14</v>
      </c>
      <c r="G67" s="229" t="str">
        <f t="shared" si="8"/>
        <v>スターター(ﾘｺｰﾗｰ)</v>
      </c>
      <c r="H67" s="229"/>
      <c r="I67" s="229">
        <f t="shared" si="14"/>
      </c>
      <c r="J67" s="230"/>
      <c r="K67" s="229">
        <f t="shared" si="13"/>
      </c>
      <c r="L67" s="227">
        <f t="shared" si="15"/>
        <v>1</v>
      </c>
      <c r="Z67" s="3"/>
    </row>
    <row r="68" spans="1:12" ht="15.75" customHeight="1">
      <c r="A68" s="227">
        <v>65</v>
      </c>
      <c r="B68" s="227">
        <v>308</v>
      </c>
      <c r="C68" s="227" t="s">
        <v>95</v>
      </c>
      <c r="D68" s="248" t="s">
        <v>288</v>
      </c>
      <c r="E68" s="227" t="s">
        <v>90</v>
      </c>
      <c r="F68" s="227"/>
      <c r="G68" s="229">
        <f t="shared" si="8"/>
      </c>
      <c r="H68" s="229"/>
      <c r="I68" s="229">
        <f t="shared" si="14"/>
      </c>
      <c r="J68" s="230"/>
      <c r="K68" s="229">
        <f t="shared" si="13"/>
      </c>
      <c r="L68" s="227">
        <f t="shared" si="15"/>
        <v>1</v>
      </c>
    </row>
    <row r="69" spans="1:12" ht="15.75" customHeight="1">
      <c r="A69" s="227">
        <v>66</v>
      </c>
      <c r="B69" s="227">
        <v>308</v>
      </c>
      <c r="C69" s="227" t="s">
        <v>95</v>
      </c>
      <c r="D69" s="248" t="s">
        <v>233</v>
      </c>
      <c r="E69" s="227" t="s">
        <v>90</v>
      </c>
      <c r="F69" s="227">
        <v>19</v>
      </c>
      <c r="G69" s="229" t="str">
        <f t="shared" si="8"/>
        <v>競技者係･腰ﾅﾝﾊﾞｰ</v>
      </c>
      <c r="H69" s="229"/>
      <c r="I69" s="229">
        <f t="shared" si="14"/>
      </c>
      <c r="J69" s="230"/>
      <c r="K69" s="229">
        <f t="shared" si="13"/>
      </c>
      <c r="L69" s="227">
        <f t="shared" si="15"/>
        <v>1</v>
      </c>
    </row>
    <row r="70" spans="1:12" ht="15.75" customHeight="1">
      <c r="A70" s="227">
        <v>67</v>
      </c>
      <c r="B70" s="227">
        <v>308</v>
      </c>
      <c r="C70" s="227" t="s">
        <v>95</v>
      </c>
      <c r="D70" s="264"/>
      <c r="E70" s="227" t="s">
        <v>90</v>
      </c>
      <c r="F70" s="227"/>
      <c r="G70" s="229"/>
      <c r="H70" s="229"/>
      <c r="I70" s="229">
        <f t="shared" si="14"/>
      </c>
      <c r="J70" s="230"/>
      <c r="K70" s="229">
        <f t="shared" si="13"/>
      </c>
      <c r="L70" s="227">
        <f t="shared" si="15"/>
        <v>0</v>
      </c>
    </row>
    <row r="71" spans="1:12" ht="15.75" customHeight="1">
      <c r="A71" s="227">
        <v>68</v>
      </c>
      <c r="B71" s="227">
        <v>309</v>
      </c>
      <c r="C71" s="227" t="s">
        <v>97</v>
      </c>
      <c r="D71" s="249" t="s">
        <v>241</v>
      </c>
      <c r="E71" s="227" t="s">
        <v>90</v>
      </c>
      <c r="F71" s="227">
        <v>10</v>
      </c>
      <c r="G71" s="229" t="str">
        <f aca="true" t="shared" si="16" ref="G71:G76">IF(F71="","",VLOOKUP(F71,$N$4:$O$45,2))</f>
        <v>写真判定員</v>
      </c>
      <c r="H71" s="229"/>
      <c r="I71" s="229">
        <f t="shared" si="14"/>
      </c>
      <c r="J71" s="230"/>
      <c r="K71" s="229">
        <f t="shared" si="13"/>
      </c>
      <c r="L71" s="227">
        <f t="shared" si="15"/>
        <v>1</v>
      </c>
    </row>
    <row r="72" spans="1:12" ht="15.75" customHeight="1">
      <c r="A72" s="227">
        <v>69</v>
      </c>
      <c r="B72" s="227">
        <v>309</v>
      </c>
      <c r="C72" s="227" t="s">
        <v>97</v>
      </c>
      <c r="D72" s="249" t="s">
        <v>185</v>
      </c>
      <c r="E72" s="227" t="s">
        <v>90</v>
      </c>
      <c r="F72" s="227">
        <v>20</v>
      </c>
      <c r="G72" s="229" t="str">
        <f t="shared" si="16"/>
        <v>アナウンサー</v>
      </c>
      <c r="H72" s="229"/>
      <c r="I72" s="229">
        <f t="shared" si="14"/>
      </c>
      <c r="J72" s="230"/>
      <c r="K72" s="229">
        <f t="shared" si="13"/>
      </c>
      <c r="L72" s="227">
        <f t="shared" si="15"/>
        <v>1</v>
      </c>
    </row>
    <row r="73" spans="1:12" ht="15.75" customHeight="1">
      <c r="A73" s="227">
        <v>70</v>
      </c>
      <c r="B73" s="227">
        <v>601</v>
      </c>
      <c r="C73" s="227" t="s">
        <v>98</v>
      </c>
      <c r="D73" s="250" t="s">
        <v>289</v>
      </c>
      <c r="E73" s="227" t="s">
        <v>90</v>
      </c>
      <c r="F73" s="227"/>
      <c r="G73" s="229">
        <f t="shared" si="16"/>
      </c>
      <c r="H73" s="229"/>
      <c r="I73" s="229">
        <f t="shared" si="14"/>
      </c>
      <c r="J73" s="230"/>
      <c r="K73" s="229">
        <f t="shared" si="13"/>
      </c>
      <c r="L73" s="227">
        <f t="shared" si="15"/>
        <v>1</v>
      </c>
    </row>
    <row r="74" spans="1:12" ht="15.75" customHeight="1">
      <c r="A74" s="227">
        <v>71</v>
      </c>
      <c r="B74" s="227">
        <v>601</v>
      </c>
      <c r="C74" s="227" t="s">
        <v>98</v>
      </c>
      <c r="D74" s="250" t="s">
        <v>237</v>
      </c>
      <c r="E74" s="227" t="s">
        <v>90</v>
      </c>
      <c r="F74" s="227">
        <v>19</v>
      </c>
      <c r="G74" s="229" t="str">
        <f t="shared" si="16"/>
        <v>競技者係･腰ﾅﾝﾊﾞｰ</v>
      </c>
      <c r="H74" s="229"/>
      <c r="I74" s="229">
        <f t="shared" si="14"/>
      </c>
      <c r="J74" s="230"/>
      <c r="K74" s="229">
        <f t="shared" si="13"/>
      </c>
      <c r="L74" s="227">
        <f t="shared" si="15"/>
        <v>1</v>
      </c>
    </row>
    <row r="75" spans="1:12" ht="15.75" customHeight="1">
      <c r="A75" s="227">
        <v>72</v>
      </c>
      <c r="B75" s="227">
        <v>602</v>
      </c>
      <c r="C75" s="227" t="s">
        <v>99</v>
      </c>
      <c r="D75" s="250" t="s">
        <v>145</v>
      </c>
      <c r="E75" s="227" t="s">
        <v>90</v>
      </c>
      <c r="F75" s="227">
        <v>2</v>
      </c>
      <c r="G75" s="229" t="str">
        <f t="shared" si="16"/>
        <v>総　務　員（総括）</v>
      </c>
      <c r="H75" s="229"/>
      <c r="I75" s="229">
        <f t="shared" si="14"/>
      </c>
      <c r="J75" s="230">
        <v>17</v>
      </c>
      <c r="K75" s="229" t="str">
        <f t="shared" si="13"/>
        <v>場内司令</v>
      </c>
      <c r="L75" s="227">
        <f t="shared" si="15"/>
        <v>2</v>
      </c>
    </row>
    <row r="76" spans="1:12" ht="15.75" customHeight="1">
      <c r="A76" s="227">
        <v>73</v>
      </c>
      <c r="B76" s="227">
        <v>602</v>
      </c>
      <c r="C76" s="227" t="s">
        <v>99</v>
      </c>
      <c r="D76" s="250" t="s">
        <v>361</v>
      </c>
      <c r="E76" s="227" t="s">
        <v>90</v>
      </c>
      <c r="F76" s="227">
        <v>12</v>
      </c>
      <c r="G76" s="229" t="str">
        <f t="shared" si="16"/>
        <v>投擲審判員</v>
      </c>
      <c r="H76" s="229"/>
      <c r="I76" s="229">
        <f aca="true" t="shared" si="17" ref="I76:I82">IF(H76="","",VLOOKUP(H76,P78:Q118,2))</f>
      </c>
      <c r="J76" s="230"/>
      <c r="K76" s="229">
        <f aca="true" t="shared" si="18" ref="K76:K82">IF(J76="","",VLOOKUP(J76,R78:S118,2))</f>
      </c>
      <c r="L76" s="227">
        <f t="shared" si="15"/>
        <v>1</v>
      </c>
    </row>
    <row r="77" spans="1:12" ht="15.75" customHeight="1">
      <c r="A77" s="227">
        <v>74</v>
      </c>
      <c r="B77" s="227">
        <v>603</v>
      </c>
      <c r="C77" s="227" t="s">
        <v>149</v>
      </c>
      <c r="D77" s="264" t="s">
        <v>225</v>
      </c>
      <c r="E77" s="227" t="s">
        <v>90</v>
      </c>
      <c r="F77" s="227"/>
      <c r="G77" s="229"/>
      <c r="H77" s="229"/>
      <c r="I77" s="229">
        <f t="shared" si="17"/>
      </c>
      <c r="J77" s="230"/>
      <c r="K77" s="229">
        <f t="shared" si="18"/>
      </c>
      <c r="L77" s="227">
        <f t="shared" si="15"/>
        <v>0</v>
      </c>
    </row>
    <row r="78" spans="1:12" ht="15.75" customHeight="1">
      <c r="A78" s="227">
        <v>75</v>
      </c>
      <c r="B78" s="227">
        <v>604</v>
      </c>
      <c r="C78" s="227" t="s">
        <v>100</v>
      </c>
      <c r="D78" s="251" t="s">
        <v>96</v>
      </c>
      <c r="E78" s="227" t="s">
        <v>90</v>
      </c>
      <c r="F78" s="227">
        <v>16</v>
      </c>
      <c r="G78" s="229" t="str">
        <f aca="true" t="shared" si="19" ref="G78:G107">IF(F78="","",VLOOKUP(F78,$N$4:$O$45,2))</f>
        <v>記録・情報処理員</v>
      </c>
      <c r="H78" s="229"/>
      <c r="I78" s="229">
        <f t="shared" si="17"/>
      </c>
      <c r="J78" s="230"/>
      <c r="K78" s="229">
        <f t="shared" si="18"/>
      </c>
      <c r="L78" s="227">
        <f t="shared" si="15"/>
        <v>1</v>
      </c>
    </row>
    <row r="79" spans="1:12" ht="15.75" customHeight="1">
      <c r="A79" s="227">
        <v>76</v>
      </c>
      <c r="B79" s="227">
        <v>604</v>
      </c>
      <c r="C79" s="227" t="s">
        <v>100</v>
      </c>
      <c r="D79" s="251"/>
      <c r="E79" s="227" t="s">
        <v>90</v>
      </c>
      <c r="F79" s="227"/>
      <c r="G79" s="229">
        <f t="shared" si="19"/>
      </c>
      <c r="H79" s="229"/>
      <c r="I79" s="229">
        <f t="shared" si="17"/>
      </c>
      <c r="J79" s="230"/>
      <c r="K79" s="229">
        <f t="shared" si="18"/>
      </c>
      <c r="L79" s="227">
        <f t="shared" si="15"/>
        <v>0</v>
      </c>
    </row>
    <row r="80" spans="1:12" ht="15.75" customHeight="1">
      <c r="A80" s="227">
        <v>77</v>
      </c>
      <c r="B80" s="227">
        <v>606</v>
      </c>
      <c r="C80" s="227" t="s">
        <v>101</v>
      </c>
      <c r="D80" s="252" t="s">
        <v>154</v>
      </c>
      <c r="E80" s="227" t="s">
        <v>90</v>
      </c>
      <c r="F80" s="227">
        <v>12</v>
      </c>
      <c r="G80" s="229" t="str">
        <f t="shared" si="19"/>
        <v>投擲審判員</v>
      </c>
      <c r="H80" s="229"/>
      <c r="I80" s="229">
        <f t="shared" si="17"/>
      </c>
      <c r="J80" s="230"/>
      <c r="K80" s="229">
        <f t="shared" si="18"/>
      </c>
      <c r="L80" s="227">
        <f t="shared" si="15"/>
        <v>1</v>
      </c>
    </row>
    <row r="81" spans="1:12" ht="15.75" customHeight="1">
      <c r="A81" s="227">
        <v>78</v>
      </c>
      <c r="B81" s="227">
        <v>606</v>
      </c>
      <c r="C81" s="227" t="s">
        <v>101</v>
      </c>
      <c r="D81" s="234" t="s">
        <v>226</v>
      </c>
      <c r="E81" s="227" t="s">
        <v>90</v>
      </c>
      <c r="F81" s="227">
        <v>11</v>
      </c>
      <c r="G81" s="229" t="str">
        <f t="shared" si="19"/>
        <v>跳躍審判員</v>
      </c>
      <c r="H81" s="229"/>
      <c r="I81" s="229">
        <f t="shared" si="17"/>
      </c>
      <c r="J81" s="230"/>
      <c r="K81" s="229">
        <f t="shared" si="18"/>
      </c>
      <c r="L81" s="227">
        <f t="shared" si="15"/>
        <v>2</v>
      </c>
    </row>
    <row r="82" spans="1:12" ht="15.75" customHeight="1">
      <c r="A82" s="227">
        <v>79</v>
      </c>
      <c r="B82" s="227">
        <v>701</v>
      </c>
      <c r="C82" s="227" t="s">
        <v>102</v>
      </c>
      <c r="D82" s="253" t="s">
        <v>291</v>
      </c>
      <c r="E82" s="227" t="s">
        <v>90</v>
      </c>
      <c r="F82" s="227">
        <v>14</v>
      </c>
      <c r="G82" s="229" t="str">
        <f t="shared" si="19"/>
        <v>スターター(ﾘｺｰﾗｰ)</v>
      </c>
      <c r="H82" s="229"/>
      <c r="I82" s="229">
        <f t="shared" si="17"/>
      </c>
      <c r="J82" s="230"/>
      <c r="K82" s="229">
        <f t="shared" si="18"/>
      </c>
      <c r="L82" s="227">
        <f t="shared" si="15"/>
        <v>1</v>
      </c>
    </row>
    <row r="83" spans="1:12" ht="15.75" customHeight="1">
      <c r="A83" s="227">
        <v>80</v>
      </c>
      <c r="B83" s="227">
        <v>701</v>
      </c>
      <c r="C83" s="227" t="s">
        <v>102</v>
      </c>
      <c r="D83" s="253" t="s">
        <v>158</v>
      </c>
      <c r="E83" s="227" t="s">
        <v>90</v>
      </c>
      <c r="F83" s="227">
        <v>10</v>
      </c>
      <c r="G83" s="229" t="str">
        <f t="shared" si="19"/>
        <v>写真判定員</v>
      </c>
      <c r="H83" s="229"/>
      <c r="I83" s="229">
        <f aca="true" t="shared" si="20" ref="I83:I104">IF(H83="","",VLOOKUP(H83,P85:Q126,2))</f>
      </c>
      <c r="J83" s="230"/>
      <c r="K83" s="229">
        <f aca="true" t="shared" si="21" ref="K83:K104">IF(J83="","",VLOOKUP(J83,R85:S126,2))</f>
      </c>
      <c r="L83" s="227">
        <f t="shared" si="15"/>
        <v>1</v>
      </c>
    </row>
    <row r="84" spans="1:12" ht="15.75" customHeight="1">
      <c r="A84" s="227">
        <v>81</v>
      </c>
      <c r="B84" s="227">
        <v>702</v>
      </c>
      <c r="C84" s="227" t="s">
        <v>103</v>
      </c>
      <c r="D84" s="254" t="s">
        <v>160</v>
      </c>
      <c r="E84" s="227" t="s">
        <v>90</v>
      </c>
      <c r="F84" s="227">
        <v>3</v>
      </c>
      <c r="G84" s="229" t="str">
        <f t="shared" si="19"/>
        <v>技術総務</v>
      </c>
      <c r="H84" s="229"/>
      <c r="I84" s="229">
        <f t="shared" si="20"/>
      </c>
      <c r="J84" s="230"/>
      <c r="K84" s="229">
        <f t="shared" si="21"/>
      </c>
      <c r="L84" s="227">
        <f t="shared" si="15"/>
        <v>2</v>
      </c>
    </row>
    <row r="85" spans="1:12" ht="15.75" customHeight="1">
      <c r="A85" s="227">
        <v>82</v>
      </c>
      <c r="B85" s="227">
        <v>702</v>
      </c>
      <c r="C85" s="227" t="s">
        <v>103</v>
      </c>
      <c r="D85" s="254" t="s">
        <v>161</v>
      </c>
      <c r="E85" s="227" t="s">
        <v>90</v>
      </c>
      <c r="F85" s="227">
        <v>11</v>
      </c>
      <c r="G85" s="229" t="str">
        <f t="shared" si="19"/>
        <v>跳躍審判員</v>
      </c>
      <c r="H85" s="229"/>
      <c r="I85" s="229">
        <f t="shared" si="20"/>
      </c>
      <c r="J85" s="230"/>
      <c r="K85" s="229">
        <f t="shared" si="21"/>
      </c>
      <c r="L85" s="227">
        <f t="shared" si="15"/>
        <v>1</v>
      </c>
    </row>
    <row r="86" spans="1:12" ht="15.75" customHeight="1">
      <c r="A86" s="227">
        <v>83</v>
      </c>
      <c r="B86" s="227"/>
      <c r="C86" s="227" t="s">
        <v>122</v>
      </c>
      <c r="D86" s="254"/>
      <c r="E86" s="227" t="s">
        <v>90</v>
      </c>
      <c r="F86" s="227"/>
      <c r="G86" s="229">
        <f t="shared" si="19"/>
      </c>
      <c r="H86" s="229"/>
      <c r="I86" s="229">
        <f t="shared" si="20"/>
      </c>
      <c r="J86" s="230"/>
      <c r="K86" s="229">
        <f t="shared" si="21"/>
      </c>
      <c r="L86" s="227">
        <f t="shared" si="15"/>
        <v>0</v>
      </c>
    </row>
    <row r="87" spans="1:12" ht="15.75" customHeight="1">
      <c r="A87" s="227">
        <v>84</v>
      </c>
      <c r="B87" s="227">
        <v>705</v>
      </c>
      <c r="C87" s="227" t="s">
        <v>104</v>
      </c>
      <c r="D87" s="255" t="s">
        <v>171</v>
      </c>
      <c r="E87" s="227" t="s">
        <v>90</v>
      </c>
      <c r="F87" s="227"/>
      <c r="G87" s="229">
        <f t="shared" si="19"/>
      </c>
      <c r="H87" s="229"/>
      <c r="I87" s="229">
        <f t="shared" si="20"/>
      </c>
      <c r="J87" s="230"/>
      <c r="K87" s="229">
        <f t="shared" si="21"/>
      </c>
      <c r="L87" s="227">
        <f t="shared" si="15"/>
        <v>0</v>
      </c>
    </row>
    <row r="88" spans="1:12" ht="15.75" customHeight="1">
      <c r="A88" s="227">
        <v>85</v>
      </c>
      <c r="B88" s="227">
        <v>705</v>
      </c>
      <c r="C88" s="227" t="s">
        <v>104</v>
      </c>
      <c r="D88" s="228" t="s">
        <v>242</v>
      </c>
      <c r="E88" s="227" t="s">
        <v>90</v>
      </c>
      <c r="F88" s="227">
        <v>15</v>
      </c>
      <c r="G88" s="229" t="str">
        <f t="shared" si="19"/>
        <v>出発係</v>
      </c>
      <c r="H88" s="229"/>
      <c r="I88" s="229">
        <f t="shared" si="20"/>
      </c>
      <c r="J88" s="230"/>
      <c r="K88" s="229">
        <f t="shared" si="21"/>
      </c>
      <c r="L88" s="227">
        <f t="shared" si="15"/>
        <v>1</v>
      </c>
    </row>
    <row r="89" spans="1:12" ht="15.75" customHeight="1">
      <c r="A89" s="227">
        <v>86</v>
      </c>
      <c r="B89" s="227">
        <v>705</v>
      </c>
      <c r="C89" s="227" t="s">
        <v>104</v>
      </c>
      <c r="D89" s="255" t="s">
        <v>172</v>
      </c>
      <c r="E89" s="227" t="s">
        <v>90</v>
      </c>
      <c r="F89" s="227">
        <v>19</v>
      </c>
      <c r="G89" s="229" t="str">
        <f t="shared" si="19"/>
        <v>競技者係･腰ﾅﾝﾊﾞｰ</v>
      </c>
      <c r="H89" s="229"/>
      <c r="I89" s="229">
        <f t="shared" si="20"/>
      </c>
      <c r="J89" s="230"/>
      <c r="K89" s="229">
        <f t="shared" si="21"/>
      </c>
      <c r="L89" s="227">
        <f t="shared" si="15"/>
        <v>1</v>
      </c>
    </row>
    <row r="90" spans="1:12" ht="15.75" customHeight="1">
      <c r="A90" s="227">
        <v>87</v>
      </c>
      <c r="B90" s="227">
        <v>706</v>
      </c>
      <c r="C90" s="227" t="s">
        <v>105</v>
      </c>
      <c r="D90" s="256" t="s">
        <v>174</v>
      </c>
      <c r="E90" s="227" t="s">
        <v>90</v>
      </c>
      <c r="F90" s="227">
        <v>12</v>
      </c>
      <c r="G90" s="229" t="str">
        <f t="shared" si="19"/>
        <v>投擲審判員</v>
      </c>
      <c r="H90" s="229"/>
      <c r="I90" s="229">
        <f t="shared" si="20"/>
      </c>
      <c r="J90" s="230"/>
      <c r="K90" s="229">
        <f t="shared" si="21"/>
      </c>
      <c r="L90" s="227">
        <f t="shared" si="15"/>
        <v>1</v>
      </c>
    </row>
    <row r="91" spans="1:12" ht="15.75" customHeight="1">
      <c r="A91" s="227">
        <v>88</v>
      </c>
      <c r="B91" s="227">
        <v>706</v>
      </c>
      <c r="C91" s="227" t="s">
        <v>105</v>
      </c>
      <c r="D91" s="256" t="s">
        <v>136</v>
      </c>
      <c r="E91" s="227" t="s">
        <v>90</v>
      </c>
      <c r="F91" s="227">
        <v>10</v>
      </c>
      <c r="G91" s="229" t="str">
        <f t="shared" si="19"/>
        <v>写真判定員</v>
      </c>
      <c r="H91" s="229"/>
      <c r="I91" s="229">
        <f t="shared" si="20"/>
      </c>
      <c r="J91" s="230"/>
      <c r="K91" s="229">
        <f t="shared" si="21"/>
      </c>
      <c r="L91" s="227">
        <f t="shared" si="15"/>
        <v>1</v>
      </c>
    </row>
    <row r="92" spans="1:12" ht="15.75" customHeight="1">
      <c r="A92" s="227">
        <v>89</v>
      </c>
      <c r="B92" s="227">
        <v>707</v>
      </c>
      <c r="C92" s="227" t="s">
        <v>106</v>
      </c>
      <c r="D92" s="274" t="s">
        <v>243</v>
      </c>
      <c r="E92" s="227" t="s">
        <v>90</v>
      </c>
      <c r="F92" s="227">
        <v>15</v>
      </c>
      <c r="G92" s="229" t="str">
        <f t="shared" si="19"/>
        <v>出発係</v>
      </c>
      <c r="H92" s="229"/>
      <c r="I92" s="229">
        <f t="shared" si="20"/>
      </c>
      <c r="J92" s="230"/>
      <c r="K92" s="229">
        <f t="shared" si="21"/>
      </c>
      <c r="L92" s="227">
        <f t="shared" si="15"/>
        <v>1</v>
      </c>
    </row>
    <row r="93" spans="1:12" ht="15.75" customHeight="1">
      <c r="A93" s="227">
        <v>90</v>
      </c>
      <c r="B93" s="227">
        <v>707</v>
      </c>
      <c r="C93" s="227" t="s">
        <v>106</v>
      </c>
      <c r="D93" s="228" t="s">
        <v>363</v>
      </c>
      <c r="E93" s="227" t="s">
        <v>90</v>
      </c>
      <c r="F93" s="227"/>
      <c r="G93" s="229">
        <f t="shared" si="19"/>
      </c>
      <c r="H93" s="229"/>
      <c r="I93" s="229">
        <f t="shared" si="20"/>
      </c>
      <c r="J93" s="230"/>
      <c r="K93" s="229">
        <f t="shared" si="21"/>
      </c>
      <c r="L93" s="227">
        <f t="shared" si="15"/>
        <v>1</v>
      </c>
    </row>
    <row r="94" spans="1:12" ht="15.75" customHeight="1">
      <c r="A94" s="227">
        <v>91</v>
      </c>
      <c r="B94" s="227">
        <v>708</v>
      </c>
      <c r="C94" s="227" t="s">
        <v>44</v>
      </c>
      <c r="D94" s="276" t="s">
        <v>244</v>
      </c>
      <c r="E94" s="227" t="s">
        <v>90</v>
      </c>
      <c r="F94" s="227"/>
      <c r="G94" s="229">
        <f t="shared" si="19"/>
      </c>
      <c r="H94" s="229"/>
      <c r="I94" s="229">
        <f t="shared" si="20"/>
      </c>
      <c r="J94" s="230"/>
      <c r="K94" s="229">
        <f t="shared" si="21"/>
      </c>
      <c r="L94" s="227">
        <f t="shared" si="15"/>
        <v>0</v>
      </c>
    </row>
    <row r="95" spans="1:12" ht="15.75" customHeight="1">
      <c r="A95" s="227">
        <v>92</v>
      </c>
      <c r="B95" s="227">
        <v>708</v>
      </c>
      <c r="C95" s="227" t="s">
        <v>44</v>
      </c>
      <c r="D95" s="257" t="s">
        <v>177</v>
      </c>
      <c r="E95" s="227" t="s">
        <v>90</v>
      </c>
      <c r="F95" s="227">
        <v>13</v>
      </c>
      <c r="G95" s="229" t="str">
        <f t="shared" si="19"/>
        <v>監察員</v>
      </c>
      <c r="H95" s="229"/>
      <c r="I95" s="229">
        <f t="shared" si="20"/>
      </c>
      <c r="J95" s="230"/>
      <c r="K95" s="229">
        <f t="shared" si="21"/>
      </c>
      <c r="L95" s="227">
        <f t="shared" si="15"/>
        <v>1</v>
      </c>
    </row>
    <row r="96" spans="1:12" ht="15.75" customHeight="1">
      <c r="A96" s="227">
        <v>93</v>
      </c>
      <c r="B96" s="227">
        <v>801</v>
      </c>
      <c r="C96" s="227" t="s">
        <v>107</v>
      </c>
      <c r="D96" s="258" t="s">
        <v>108</v>
      </c>
      <c r="E96" s="227" t="s">
        <v>90</v>
      </c>
      <c r="F96" s="227">
        <v>2</v>
      </c>
      <c r="G96" s="229" t="str">
        <f t="shared" si="19"/>
        <v>総　務　員（総括）</v>
      </c>
      <c r="H96" s="229"/>
      <c r="I96" s="229">
        <f t="shared" si="20"/>
      </c>
      <c r="J96" s="230"/>
      <c r="K96" s="229">
        <f t="shared" si="21"/>
      </c>
      <c r="L96" s="227">
        <f t="shared" si="15"/>
        <v>1</v>
      </c>
    </row>
    <row r="97" spans="1:12" ht="15.75" customHeight="1">
      <c r="A97" s="227">
        <v>94</v>
      </c>
      <c r="B97" s="227">
        <v>801</v>
      </c>
      <c r="C97" s="227" t="s">
        <v>107</v>
      </c>
      <c r="D97" s="258" t="s">
        <v>245</v>
      </c>
      <c r="E97" s="227" t="s">
        <v>90</v>
      </c>
      <c r="F97" s="227">
        <v>12</v>
      </c>
      <c r="G97" s="229" t="str">
        <f t="shared" si="19"/>
        <v>投擲審判員</v>
      </c>
      <c r="H97" s="229"/>
      <c r="I97" s="229">
        <f t="shared" si="20"/>
      </c>
      <c r="J97" s="230"/>
      <c r="K97" s="229">
        <f t="shared" si="21"/>
      </c>
      <c r="L97" s="227">
        <f t="shared" si="15"/>
        <v>1</v>
      </c>
    </row>
    <row r="98" spans="1:12" ht="15.75" customHeight="1">
      <c r="A98" s="227">
        <v>95</v>
      </c>
      <c r="B98" s="227">
        <v>802</v>
      </c>
      <c r="C98" s="227" t="s">
        <v>109</v>
      </c>
      <c r="D98" s="258" t="s">
        <v>292</v>
      </c>
      <c r="E98" s="227" t="s">
        <v>90</v>
      </c>
      <c r="F98" s="227">
        <v>19</v>
      </c>
      <c r="G98" s="229" t="str">
        <f t="shared" si="19"/>
        <v>競技者係･腰ﾅﾝﾊﾞｰ</v>
      </c>
      <c r="H98" s="229"/>
      <c r="I98" s="229">
        <f t="shared" si="20"/>
      </c>
      <c r="J98" s="230"/>
      <c r="K98" s="229">
        <f t="shared" si="21"/>
      </c>
      <c r="L98" s="227">
        <f aca="true" t="shared" si="22" ref="L98:L110">COUNTIF($R$2:$AD$47,A98)</f>
        <v>1</v>
      </c>
    </row>
    <row r="99" spans="1:12" ht="15.75" customHeight="1">
      <c r="A99" s="227">
        <v>96</v>
      </c>
      <c r="B99" s="227">
        <v>802</v>
      </c>
      <c r="C99" s="227" t="s">
        <v>109</v>
      </c>
      <c r="D99" s="258"/>
      <c r="E99" s="227" t="s">
        <v>90</v>
      </c>
      <c r="F99" s="227"/>
      <c r="G99" s="229">
        <f t="shared" si="19"/>
      </c>
      <c r="H99" s="229"/>
      <c r="I99" s="229">
        <f t="shared" si="20"/>
      </c>
      <c r="J99" s="230"/>
      <c r="K99" s="229">
        <f t="shared" si="21"/>
      </c>
      <c r="L99" s="227">
        <f t="shared" si="22"/>
        <v>0</v>
      </c>
    </row>
    <row r="100" spans="1:12" ht="15.75" customHeight="1">
      <c r="A100" s="227">
        <v>97</v>
      </c>
      <c r="B100" s="234">
        <v>805</v>
      </c>
      <c r="C100" s="234" t="s">
        <v>110</v>
      </c>
      <c r="D100" s="264" t="s">
        <v>246</v>
      </c>
      <c r="E100" s="227" t="s">
        <v>90</v>
      </c>
      <c r="F100" s="227"/>
      <c r="G100" s="229">
        <f t="shared" si="19"/>
      </c>
      <c r="H100" s="229"/>
      <c r="I100" s="229">
        <f t="shared" si="20"/>
      </c>
      <c r="J100" s="230"/>
      <c r="K100" s="229">
        <f t="shared" si="21"/>
      </c>
      <c r="L100" s="227">
        <f t="shared" si="22"/>
        <v>1</v>
      </c>
    </row>
    <row r="101" spans="1:12" ht="15.75" customHeight="1">
      <c r="A101" s="227">
        <v>98</v>
      </c>
      <c r="B101" s="234">
        <v>805</v>
      </c>
      <c r="C101" s="234" t="s">
        <v>110</v>
      </c>
      <c r="D101" s="259" t="s">
        <v>293</v>
      </c>
      <c r="E101" s="227" t="s">
        <v>90</v>
      </c>
      <c r="F101" s="227">
        <v>12</v>
      </c>
      <c r="G101" s="229" t="str">
        <f t="shared" si="19"/>
        <v>投擲審判員</v>
      </c>
      <c r="H101" s="229"/>
      <c r="I101" s="229">
        <f t="shared" si="20"/>
      </c>
      <c r="J101" s="230"/>
      <c r="K101" s="229">
        <f t="shared" si="21"/>
      </c>
      <c r="L101" s="227">
        <f t="shared" si="22"/>
        <v>1</v>
      </c>
    </row>
    <row r="102" spans="1:12" ht="15.75" customHeight="1">
      <c r="A102" s="227">
        <v>99</v>
      </c>
      <c r="B102" s="227">
        <v>806</v>
      </c>
      <c r="C102" s="227" t="s">
        <v>111</v>
      </c>
      <c r="D102" s="259" t="s">
        <v>35</v>
      </c>
      <c r="E102" s="227" t="s">
        <v>90</v>
      </c>
      <c r="F102" s="227">
        <v>2</v>
      </c>
      <c r="G102" s="229" t="str">
        <f t="shared" si="19"/>
        <v>総　務　員（総括）</v>
      </c>
      <c r="H102" s="229"/>
      <c r="I102" s="229">
        <f t="shared" si="20"/>
      </c>
      <c r="J102" s="230"/>
      <c r="K102" s="229">
        <f t="shared" si="21"/>
      </c>
      <c r="L102" s="227">
        <f t="shared" si="22"/>
        <v>1</v>
      </c>
    </row>
    <row r="103" spans="1:12" ht="15.75" customHeight="1">
      <c r="A103" s="227">
        <v>100</v>
      </c>
      <c r="B103" s="227">
        <v>806</v>
      </c>
      <c r="C103" s="227" t="s">
        <v>111</v>
      </c>
      <c r="D103" s="259" t="s">
        <v>227</v>
      </c>
      <c r="E103" s="227" t="s">
        <v>90</v>
      </c>
      <c r="F103" s="227">
        <v>20</v>
      </c>
      <c r="G103" s="229" t="str">
        <f t="shared" si="19"/>
        <v>アナウンサー</v>
      </c>
      <c r="H103" s="229"/>
      <c r="I103" s="229">
        <f t="shared" si="20"/>
      </c>
      <c r="J103" s="230"/>
      <c r="K103" s="229">
        <f t="shared" si="21"/>
      </c>
      <c r="L103" s="227">
        <f t="shared" si="22"/>
        <v>1</v>
      </c>
    </row>
    <row r="104" spans="1:12" ht="15.75" customHeight="1">
      <c r="A104" s="227">
        <v>101</v>
      </c>
      <c r="B104" s="227"/>
      <c r="C104" s="227" t="s">
        <v>112</v>
      </c>
      <c r="D104" s="260" t="s">
        <v>194</v>
      </c>
      <c r="E104" s="227" t="s">
        <v>90</v>
      </c>
      <c r="F104" s="227">
        <v>3</v>
      </c>
      <c r="G104" s="229" t="str">
        <f t="shared" si="19"/>
        <v>技術総務</v>
      </c>
      <c r="H104" s="229"/>
      <c r="I104" s="229">
        <f t="shared" si="20"/>
      </c>
      <c r="J104" s="230"/>
      <c r="K104" s="229">
        <f t="shared" si="21"/>
      </c>
      <c r="L104" s="227">
        <f t="shared" si="22"/>
        <v>2</v>
      </c>
    </row>
    <row r="105" spans="1:12" ht="15.75" customHeight="1">
      <c r="A105" s="227">
        <v>102</v>
      </c>
      <c r="B105" s="227"/>
      <c r="C105" s="227" t="s">
        <v>112</v>
      </c>
      <c r="D105" s="260" t="s">
        <v>294</v>
      </c>
      <c r="E105" s="227" t="s">
        <v>90</v>
      </c>
      <c r="F105" s="227">
        <v>14</v>
      </c>
      <c r="G105" s="229" t="str">
        <f t="shared" si="19"/>
        <v>スターター(ﾘｺｰﾗｰ)</v>
      </c>
      <c r="H105" s="229"/>
      <c r="I105" s="230"/>
      <c r="J105" s="230"/>
      <c r="K105" s="230"/>
      <c r="L105" s="227">
        <f t="shared" si="22"/>
        <v>1</v>
      </c>
    </row>
    <row r="106" spans="1:12" ht="15.75" customHeight="1">
      <c r="A106" s="227">
        <v>200</v>
      </c>
      <c r="B106" s="227"/>
      <c r="C106" s="227" t="s">
        <v>301</v>
      </c>
      <c r="D106" s="260" t="s">
        <v>302</v>
      </c>
      <c r="E106" s="227"/>
      <c r="F106" s="227">
        <v>16</v>
      </c>
      <c r="G106" s="229" t="str">
        <f t="shared" si="19"/>
        <v>記録・情報処理員</v>
      </c>
      <c r="H106" s="229"/>
      <c r="I106" s="230"/>
      <c r="J106" s="230"/>
      <c r="K106" s="230"/>
      <c r="L106" s="227">
        <f t="shared" si="22"/>
        <v>1</v>
      </c>
    </row>
    <row r="107" spans="1:12" ht="15.75" customHeight="1">
      <c r="A107" s="227">
        <v>201</v>
      </c>
      <c r="B107" s="227"/>
      <c r="C107" s="227" t="s">
        <v>113</v>
      </c>
      <c r="D107" s="261" t="s">
        <v>234</v>
      </c>
      <c r="E107" s="227" t="s">
        <v>90</v>
      </c>
      <c r="F107" s="227">
        <v>20</v>
      </c>
      <c r="G107" s="229" t="str">
        <f t="shared" si="19"/>
        <v>アナウンサー</v>
      </c>
      <c r="H107" s="229"/>
      <c r="I107" s="230"/>
      <c r="J107" s="230"/>
      <c r="K107" s="230"/>
      <c r="L107" s="227">
        <f t="shared" si="22"/>
        <v>0</v>
      </c>
    </row>
    <row r="108" spans="1:12" ht="15.75" customHeight="1">
      <c r="A108" s="227"/>
      <c r="B108" s="227"/>
      <c r="C108" s="227" t="s">
        <v>113</v>
      </c>
      <c r="D108" s="261" t="s">
        <v>366</v>
      </c>
      <c r="E108" s="227" t="s">
        <v>90</v>
      </c>
      <c r="F108" s="227"/>
      <c r="G108" s="229"/>
      <c r="H108" s="229"/>
      <c r="I108" s="230"/>
      <c r="J108" s="230"/>
      <c r="K108" s="230"/>
      <c r="L108" s="227">
        <f t="shared" si="22"/>
        <v>0</v>
      </c>
    </row>
    <row r="109" spans="1:12" ht="15.75" customHeight="1">
      <c r="A109" s="227">
        <v>202</v>
      </c>
      <c r="B109" s="234"/>
      <c r="C109" s="234" t="s">
        <v>52</v>
      </c>
      <c r="D109" s="262" t="s">
        <v>114</v>
      </c>
      <c r="E109" s="227" t="s">
        <v>90</v>
      </c>
      <c r="F109" s="227">
        <v>16</v>
      </c>
      <c r="G109" s="229" t="str">
        <f>IF(F109="","",VLOOKUP(F109,$N$4:$O$45,2))</f>
        <v>記録・情報処理員</v>
      </c>
      <c r="H109" s="229"/>
      <c r="I109" s="230"/>
      <c r="J109" s="230"/>
      <c r="K109" s="230"/>
      <c r="L109" s="227">
        <f t="shared" si="22"/>
        <v>1</v>
      </c>
    </row>
    <row r="110" spans="1:12" ht="15.75" customHeight="1">
      <c r="A110" s="227">
        <v>203</v>
      </c>
      <c r="B110" s="234"/>
      <c r="C110" s="234" t="s">
        <v>52</v>
      </c>
      <c r="D110" s="262" t="s">
        <v>151</v>
      </c>
      <c r="E110" s="227" t="s">
        <v>90</v>
      </c>
      <c r="F110" s="227">
        <v>11</v>
      </c>
      <c r="G110" s="229" t="str">
        <f>IF(F110="","",VLOOKUP(F110,$N$4:$O$45,2))</f>
        <v>跳躍審判員</v>
      </c>
      <c r="H110" s="229"/>
      <c r="I110" s="230"/>
      <c r="J110" s="230"/>
      <c r="K110" s="230"/>
      <c r="L110" s="227">
        <f t="shared" si="22"/>
        <v>1</v>
      </c>
    </row>
    <row r="111" spans="1:12" ht="15.75" customHeight="1">
      <c r="A111" s="227"/>
      <c r="B111" s="234"/>
      <c r="C111" s="234"/>
      <c r="D111" s="262"/>
      <c r="E111" s="227"/>
      <c r="F111" s="227"/>
      <c r="G111" s="229">
        <f>IF(F111="","",VLOOKUP(F111,$N$4:$O$45,2))</f>
      </c>
      <c r="H111" s="229"/>
      <c r="I111" s="230"/>
      <c r="J111" s="230"/>
      <c r="K111" s="230"/>
      <c r="L111" s="227"/>
    </row>
    <row r="112" spans="1:12" ht="15.75" customHeight="1">
      <c r="A112" s="227">
        <v>301</v>
      </c>
      <c r="B112" s="234"/>
      <c r="C112" s="234" t="s">
        <v>176</v>
      </c>
      <c r="D112" s="271" t="s">
        <v>371</v>
      </c>
      <c r="E112" s="227" t="s">
        <v>214</v>
      </c>
      <c r="F112" s="227"/>
      <c r="G112" s="229" t="s">
        <v>18</v>
      </c>
      <c r="H112" s="229"/>
      <c r="I112" s="230"/>
      <c r="J112" s="230"/>
      <c r="K112" s="230"/>
      <c r="L112" s="227">
        <f>COUNTIF($R$2:$AD$47,A112)</f>
        <v>1</v>
      </c>
    </row>
    <row r="113" spans="1:12" ht="15.75" customHeight="1">
      <c r="A113" s="227">
        <v>302</v>
      </c>
      <c r="B113" s="234"/>
      <c r="C113" s="234" t="s">
        <v>236</v>
      </c>
      <c r="D113" s="271" t="s">
        <v>53</v>
      </c>
      <c r="E113" s="227" t="s">
        <v>215</v>
      </c>
      <c r="F113" s="227"/>
      <c r="G113" s="229" t="s">
        <v>19</v>
      </c>
      <c r="H113" s="229"/>
      <c r="I113" s="230"/>
      <c r="J113" s="230"/>
      <c r="K113" s="230"/>
      <c r="L113" s="227">
        <f>COUNTIF($R$2:$AD$47,A113)</f>
        <v>1</v>
      </c>
    </row>
    <row r="114" spans="1:12" ht="15.75" customHeight="1">
      <c r="A114" s="227">
        <v>303</v>
      </c>
      <c r="B114" s="234"/>
      <c r="C114" s="234" t="s">
        <v>147</v>
      </c>
      <c r="D114" s="271" t="s">
        <v>258</v>
      </c>
      <c r="E114" s="227" t="s">
        <v>214</v>
      </c>
      <c r="F114" s="227"/>
      <c r="G114" s="229" t="s">
        <v>19</v>
      </c>
      <c r="H114" s="229"/>
      <c r="I114" s="230"/>
      <c r="J114" s="230"/>
      <c r="K114" s="230"/>
      <c r="L114" s="227">
        <f>COUNTIF($R$2:$AD$47,A114)</f>
        <v>1</v>
      </c>
    </row>
    <row r="115" spans="1:12" ht="15.75" customHeight="1">
      <c r="A115" s="227">
        <v>304</v>
      </c>
      <c r="B115" s="234"/>
      <c r="C115" s="234" t="s">
        <v>29</v>
      </c>
      <c r="D115" s="271" t="s">
        <v>247</v>
      </c>
      <c r="E115" s="227" t="s">
        <v>215</v>
      </c>
      <c r="F115" s="227"/>
      <c r="G115" s="229" t="s">
        <v>19</v>
      </c>
      <c r="H115" s="263"/>
      <c r="I115" s="230"/>
      <c r="J115" s="230"/>
      <c r="K115" s="230"/>
      <c r="L115" s="227">
        <f>COUNTIF($R$2:$AD$47,A115)</f>
        <v>1</v>
      </c>
    </row>
    <row r="116" spans="1:12" ht="15.75" customHeight="1">
      <c r="A116" s="227">
        <v>305</v>
      </c>
      <c r="B116" s="234"/>
      <c r="C116" s="234"/>
      <c r="D116" s="271"/>
      <c r="E116" s="227"/>
      <c r="F116" s="227"/>
      <c r="G116" s="229"/>
      <c r="H116" s="263"/>
      <c r="I116" s="230"/>
      <c r="J116" s="230"/>
      <c r="K116" s="230"/>
      <c r="L116" s="227">
        <v>0</v>
      </c>
    </row>
    <row r="117" spans="1:12" ht="15.75" customHeight="1">
      <c r="A117" s="227">
        <v>306</v>
      </c>
      <c r="B117" s="234"/>
      <c r="C117" s="234"/>
      <c r="D117" s="262"/>
      <c r="E117" s="227"/>
      <c r="F117" s="227"/>
      <c r="G117" s="229"/>
      <c r="H117" s="263"/>
      <c r="I117" s="230"/>
      <c r="J117" s="230"/>
      <c r="K117" s="230"/>
      <c r="L117" s="227"/>
    </row>
    <row r="118" spans="1:12" ht="15.75" customHeight="1">
      <c r="A118" s="227">
        <v>307</v>
      </c>
      <c r="B118" s="234"/>
      <c r="C118" s="227" t="s">
        <v>209</v>
      </c>
      <c r="D118" s="234" t="s">
        <v>248</v>
      </c>
      <c r="E118" s="227" t="s">
        <v>215</v>
      </c>
      <c r="F118" s="227"/>
      <c r="G118" s="263" t="s">
        <v>213</v>
      </c>
      <c r="H118" s="263"/>
      <c r="I118" s="230"/>
      <c r="J118" s="230"/>
      <c r="K118" s="230"/>
      <c r="L118" s="227">
        <f aca="true" t="shared" si="23" ref="L118:L124">COUNTIF($R$2:$AD$47,A118)</f>
        <v>0</v>
      </c>
    </row>
    <row r="119" spans="1:12" ht="15.75" customHeight="1">
      <c r="A119" s="227">
        <v>308</v>
      </c>
      <c r="B119" s="227"/>
      <c r="C119" s="227" t="s">
        <v>9</v>
      </c>
      <c r="D119" s="234" t="s">
        <v>249</v>
      </c>
      <c r="E119" s="227" t="s">
        <v>214</v>
      </c>
      <c r="F119" s="227"/>
      <c r="G119" s="263" t="s">
        <v>115</v>
      </c>
      <c r="H119" s="263"/>
      <c r="I119" s="230"/>
      <c r="J119" s="230"/>
      <c r="K119" s="230"/>
      <c r="L119" s="227">
        <f t="shared" si="23"/>
        <v>0</v>
      </c>
    </row>
    <row r="120" spans="1:12" ht="15.75" customHeight="1">
      <c r="A120" s="227">
        <v>309</v>
      </c>
      <c r="B120" s="227"/>
      <c r="C120" s="227"/>
      <c r="D120" s="234"/>
      <c r="E120" s="227"/>
      <c r="F120" s="227"/>
      <c r="G120" s="263"/>
      <c r="H120" s="263"/>
      <c r="I120" s="230"/>
      <c r="J120" s="230"/>
      <c r="K120" s="230"/>
      <c r="L120" s="227">
        <f t="shared" si="23"/>
        <v>0</v>
      </c>
    </row>
    <row r="121" spans="1:12" ht="15.75" customHeight="1">
      <c r="A121" s="227">
        <v>310</v>
      </c>
      <c r="B121" s="227"/>
      <c r="C121" s="227" t="s">
        <v>216</v>
      </c>
      <c r="D121" s="234" t="s">
        <v>250</v>
      </c>
      <c r="E121" s="227" t="s">
        <v>214</v>
      </c>
      <c r="F121" s="227"/>
      <c r="G121" s="263" t="s">
        <v>115</v>
      </c>
      <c r="H121" s="263"/>
      <c r="I121" s="230"/>
      <c r="J121" s="230"/>
      <c r="K121" s="230"/>
      <c r="L121" s="227">
        <f t="shared" si="23"/>
        <v>0</v>
      </c>
    </row>
    <row r="122" spans="1:12" ht="15.75" customHeight="1">
      <c r="A122" s="227">
        <v>311</v>
      </c>
      <c r="B122" s="227"/>
      <c r="C122" s="227" t="s">
        <v>103</v>
      </c>
      <c r="D122" s="234" t="s">
        <v>251</v>
      </c>
      <c r="E122" s="227" t="s">
        <v>215</v>
      </c>
      <c r="F122" s="227"/>
      <c r="G122" s="263" t="s">
        <v>115</v>
      </c>
      <c r="H122" s="263"/>
      <c r="I122" s="230"/>
      <c r="J122" s="230"/>
      <c r="K122" s="230"/>
      <c r="L122" s="227">
        <f t="shared" si="23"/>
        <v>0</v>
      </c>
    </row>
    <row r="123" spans="1:12" ht="15.75" customHeight="1">
      <c r="A123" s="227">
        <v>312</v>
      </c>
      <c r="B123" s="227"/>
      <c r="C123" s="227" t="s">
        <v>173</v>
      </c>
      <c r="D123" s="234" t="s">
        <v>252</v>
      </c>
      <c r="E123" s="227" t="s">
        <v>215</v>
      </c>
      <c r="F123" s="227"/>
      <c r="G123" s="263" t="s">
        <v>115</v>
      </c>
      <c r="H123" s="263"/>
      <c r="I123" s="230"/>
      <c r="J123" s="230"/>
      <c r="K123" s="230"/>
      <c r="L123" s="227">
        <f t="shared" si="23"/>
        <v>0</v>
      </c>
    </row>
    <row r="124" spans="1:12" ht="15.75" customHeight="1">
      <c r="A124" s="227">
        <v>313</v>
      </c>
      <c r="B124" s="227"/>
      <c r="C124" s="227" t="s">
        <v>217</v>
      </c>
      <c r="D124" s="234" t="s">
        <v>253</v>
      </c>
      <c r="E124" s="227" t="s">
        <v>215</v>
      </c>
      <c r="F124" s="227"/>
      <c r="G124" s="263" t="s">
        <v>115</v>
      </c>
      <c r="H124" s="263"/>
      <c r="I124" s="230"/>
      <c r="J124" s="230"/>
      <c r="K124" s="230"/>
      <c r="L124" s="227">
        <f t="shared" si="23"/>
        <v>0</v>
      </c>
    </row>
    <row r="125" spans="1:12" ht="15.75" customHeight="1">
      <c r="A125" s="227"/>
      <c r="B125" s="227"/>
      <c r="C125" s="227"/>
      <c r="D125" s="234"/>
      <c r="E125" s="227"/>
      <c r="F125" s="227"/>
      <c r="G125" s="263"/>
      <c r="H125" s="263"/>
      <c r="I125" s="230"/>
      <c r="J125" s="230"/>
      <c r="K125" s="230"/>
      <c r="L125" s="227"/>
    </row>
    <row r="126" spans="1:12" ht="15.75" customHeight="1">
      <c r="A126" s="227">
        <v>401</v>
      </c>
      <c r="B126" s="227"/>
      <c r="C126" s="227" t="s">
        <v>116</v>
      </c>
      <c r="D126" s="234" t="s">
        <v>373</v>
      </c>
      <c r="E126" s="227"/>
      <c r="F126" s="227"/>
      <c r="G126" s="263" t="s">
        <v>228</v>
      </c>
      <c r="H126" s="263"/>
      <c r="I126" s="230"/>
      <c r="J126" s="230"/>
      <c r="K126" s="230"/>
      <c r="L126" s="227">
        <f>COUNTIF($R$2:$AD$47,A126)</f>
        <v>1</v>
      </c>
    </row>
    <row r="127" spans="1:12" ht="15.75" customHeight="1">
      <c r="A127" s="227">
        <v>402</v>
      </c>
      <c r="B127" s="227"/>
      <c r="C127" s="227" t="s">
        <v>116</v>
      </c>
      <c r="D127" s="234" t="s">
        <v>254</v>
      </c>
      <c r="E127" s="227"/>
      <c r="F127" s="227"/>
      <c r="G127" s="263" t="s">
        <v>228</v>
      </c>
      <c r="H127" s="263"/>
      <c r="I127" s="230"/>
      <c r="J127" s="230"/>
      <c r="K127" s="230"/>
      <c r="L127" s="227">
        <f>COUNTIF($R$2:$AD$47,A127)</f>
        <v>1</v>
      </c>
    </row>
    <row r="128" spans="1:12" ht="15.75" customHeight="1">
      <c r="A128" s="227">
        <v>403</v>
      </c>
      <c r="B128" s="227"/>
      <c r="C128" s="227" t="s">
        <v>116</v>
      </c>
      <c r="D128" s="234" t="s">
        <v>255</v>
      </c>
      <c r="E128" s="227"/>
      <c r="F128" s="227"/>
      <c r="G128" s="263" t="s">
        <v>117</v>
      </c>
      <c r="H128" s="263"/>
      <c r="I128" s="230"/>
      <c r="J128" s="230"/>
      <c r="K128" s="230"/>
      <c r="L128" s="227">
        <f>COUNTIF($R$2:$AD$47,A128)</f>
        <v>1</v>
      </c>
    </row>
    <row r="129" spans="1:12" ht="15.75" customHeight="1">
      <c r="A129" s="227">
        <v>404</v>
      </c>
      <c r="B129" s="227"/>
      <c r="C129" s="227" t="s">
        <v>116</v>
      </c>
      <c r="D129" s="234" t="s">
        <v>256</v>
      </c>
      <c r="E129" s="227"/>
      <c r="F129" s="227"/>
      <c r="G129" s="263" t="s">
        <v>118</v>
      </c>
      <c r="H129" s="263"/>
      <c r="I129" s="230"/>
      <c r="J129" s="230"/>
      <c r="K129" s="230"/>
      <c r="L129" s="227">
        <v>0</v>
      </c>
    </row>
    <row r="130" spans="1:12" ht="15.75" customHeight="1">
      <c r="A130" s="227">
        <v>405</v>
      </c>
      <c r="B130" s="227"/>
      <c r="C130" s="234" t="s">
        <v>116</v>
      </c>
      <c r="D130" s="234" t="s">
        <v>257</v>
      </c>
      <c r="E130" s="227"/>
      <c r="F130" s="227"/>
      <c r="G130" s="263"/>
      <c r="H130" s="263"/>
      <c r="I130" s="230"/>
      <c r="J130" s="230"/>
      <c r="K130" s="230"/>
      <c r="L130" s="227">
        <f aca="true" t="shared" si="24" ref="L130:L137">COUNTIF($R$2:$AD$47,A130)</f>
        <v>0</v>
      </c>
    </row>
    <row r="131" spans="1:12" ht="15.75" customHeight="1">
      <c r="A131" s="227">
        <v>406</v>
      </c>
      <c r="B131" s="227"/>
      <c r="C131" s="234" t="s">
        <v>116</v>
      </c>
      <c r="D131" s="234" t="s">
        <v>120</v>
      </c>
      <c r="E131" s="227"/>
      <c r="F131" s="227"/>
      <c r="G131" s="263" t="s">
        <v>119</v>
      </c>
      <c r="H131" s="263"/>
      <c r="I131" s="230"/>
      <c r="J131" s="230"/>
      <c r="K131" s="230"/>
      <c r="L131" s="227">
        <f t="shared" si="24"/>
        <v>0</v>
      </c>
    </row>
    <row r="132" spans="1:12" ht="15.75" customHeight="1">
      <c r="A132" s="227">
        <v>407</v>
      </c>
      <c r="B132" s="227"/>
      <c r="C132" s="234" t="s">
        <v>116</v>
      </c>
      <c r="D132" s="227" t="s">
        <v>372</v>
      </c>
      <c r="E132" s="227"/>
      <c r="F132" s="227"/>
      <c r="G132" s="263" t="s">
        <v>259</v>
      </c>
      <c r="H132" s="263"/>
      <c r="I132" s="230"/>
      <c r="J132" s="230"/>
      <c r="K132" s="230"/>
      <c r="L132" s="227">
        <f t="shared" si="24"/>
        <v>1</v>
      </c>
    </row>
    <row r="133" spans="1:12" ht="14.25">
      <c r="A133" s="227">
        <v>408</v>
      </c>
      <c r="B133" s="227"/>
      <c r="C133" s="234" t="s">
        <v>116</v>
      </c>
      <c r="D133" s="227" t="s">
        <v>260</v>
      </c>
      <c r="E133" s="234"/>
      <c r="F133" s="227"/>
      <c r="G133" s="263" t="s">
        <v>259</v>
      </c>
      <c r="H133" s="263"/>
      <c r="I133" s="230"/>
      <c r="J133" s="230"/>
      <c r="K133" s="230"/>
      <c r="L133" s="227">
        <f t="shared" si="24"/>
        <v>1</v>
      </c>
    </row>
    <row r="134" spans="1:12" ht="14.25">
      <c r="A134" s="227">
        <v>409</v>
      </c>
      <c r="B134" s="227"/>
      <c r="C134" s="234" t="s">
        <v>116</v>
      </c>
      <c r="D134" s="227" t="s">
        <v>261</v>
      </c>
      <c r="E134" s="234"/>
      <c r="F134" s="227"/>
      <c r="G134" s="263" t="s">
        <v>259</v>
      </c>
      <c r="H134" s="263"/>
      <c r="I134" s="230"/>
      <c r="J134" s="230"/>
      <c r="K134" s="230"/>
      <c r="L134" s="227">
        <f t="shared" si="24"/>
        <v>1</v>
      </c>
    </row>
    <row r="135" spans="1:12" ht="14.25">
      <c r="A135" s="227">
        <v>410</v>
      </c>
      <c r="B135" s="227"/>
      <c r="C135" s="234" t="s">
        <v>116</v>
      </c>
      <c r="D135" s="227" t="s">
        <v>262</v>
      </c>
      <c r="E135" s="234"/>
      <c r="F135" s="227"/>
      <c r="G135" s="263" t="s">
        <v>259</v>
      </c>
      <c r="H135" s="263"/>
      <c r="I135" s="230"/>
      <c r="J135" s="230"/>
      <c r="K135" s="230"/>
      <c r="L135" s="227">
        <f t="shared" si="24"/>
        <v>1</v>
      </c>
    </row>
    <row r="136" spans="1:12" ht="14.25">
      <c r="A136" s="227">
        <v>411</v>
      </c>
      <c r="B136" s="227"/>
      <c r="C136" s="234" t="s">
        <v>116</v>
      </c>
      <c r="D136" s="227" t="s">
        <v>231</v>
      </c>
      <c r="E136" s="234"/>
      <c r="F136" s="234"/>
      <c r="G136" s="263" t="s">
        <v>259</v>
      </c>
      <c r="H136" s="263"/>
      <c r="I136" s="230"/>
      <c r="J136" s="230"/>
      <c r="K136" s="230"/>
      <c r="L136" s="227">
        <f t="shared" si="24"/>
        <v>1</v>
      </c>
    </row>
    <row r="137" spans="1:12" ht="14.25">
      <c r="A137" s="227">
        <v>412</v>
      </c>
      <c r="B137" s="227"/>
      <c r="C137" s="234" t="s">
        <v>116</v>
      </c>
      <c r="D137" s="227" t="s">
        <v>232</v>
      </c>
      <c r="E137" s="234"/>
      <c r="F137" s="234"/>
      <c r="G137" s="263" t="s">
        <v>259</v>
      </c>
      <c r="H137" s="263"/>
      <c r="I137" s="230"/>
      <c r="J137" s="230"/>
      <c r="K137" s="230"/>
      <c r="L137" s="227">
        <f t="shared" si="24"/>
        <v>1</v>
      </c>
    </row>
  </sheetData>
  <sheetProtection/>
  <mergeCells count="5">
    <mergeCell ref="F2:G2"/>
    <mergeCell ref="H2:I2"/>
    <mergeCell ref="J2:K2"/>
    <mergeCell ref="O1:AD1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54" max="11" man="1"/>
  </rowBreaks>
  <ignoredErrors>
    <ignoredError sqref="AA11:AA14 W12 AA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7">
      <selection activeCell="P8" sqref="P8"/>
    </sheetView>
  </sheetViews>
  <sheetFormatPr defaultColWidth="9.00390625" defaultRowHeight="13.5"/>
  <cols>
    <col min="1" max="1" width="4.50390625" style="210" customWidth="1"/>
    <col min="2" max="2" width="4.875" style="210" customWidth="1"/>
    <col min="3" max="3" width="3.25390625" style="210" customWidth="1"/>
    <col min="4" max="7" width="11.125" style="210" customWidth="1"/>
    <col min="8" max="8" width="4.625" style="210" customWidth="1"/>
    <col min="9" max="9" width="5.625" style="210" customWidth="1"/>
    <col min="10" max="10" width="3.25390625" style="210" customWidth="1"/>
    <col min="11" max="14" width="11.125" style="210" customWidth="1"/>
  </cols>
  <sheetData>
    <row r="1" spans="1:14" ht="14.25" thickBot="1">
      <c r="A1" s="320" t="s">
        <v>303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3.5">
      <c r="A2" s="24" t="s">
        <v>124</v>
      </c>
      <c r="B2" s="25" t="s">
        <v>125</v>
      </c>
      <c r="C2" s="25" t="s">
        <v>126</v>
      </c>
      <c r="D2" s="321" t="s">
        <v>127</v>
      </c>
      <c r="E2" s="322"/>
      <c r="F2" s="322"/>
      <c r="G2" s="323"/>
      <c r="H2" s="25" t="s">
        <v>124</v>
      </c>
      <c r="I2" s="25" t="s">
        <v>125</v>
      </c>
      <c r="J2" s="25" t="s">
        <v>126</v>
      </c>
      <c r="K2" s="321" t="s">
        <v>127</v>
      </c>
      <c r="L2" s="322"/>
      <c r="M2" s="322"/>
      <c r="N2" s="324"/>
    </row>
    <row r="3" spans="1:14" ht="13.5" customHeight="1">
      <c r="A3" s="26">
        <v>1</v>
      </c>
      <c r="B3" s="27">
        <v>101</v>
      </c>
      <c r="C3" s="315" t="s">
        <v>128</v>
      </c>
      <c r="D3" s="28" t="s">
        <v>129</v>
      </c>
      <c r="E3" s="29" t="s">
        <v>130</v>
      </c>
      <c r="F3" s="29" t="s">
        <v>304</v>
      </c>
      <c r="G3" s="30"/>
      <c r="H3" s="31">
        <v>32</v>
      </c>
      <c r="I3" s="27">
        <v>501</v>
      </c>
      <c r="J3" s="317" t="s">
        <v>131</v>
      </c>
      <c r="K3" s="32" t="s">
        <v>27</v>
      </c>
      <c r="L3" s="32" t="s">
        <v>305</v>
      </c>
      <c r="M3" s="33" t="s">
        <v>283</v>
      </c>
      <c r="N3" s="34"/>
    </row>
    <row r="4" spans="1:14" ht="13.5">
      <c r="A4" s="35">
        <v>2</v>
      </c>
      <c r="B4" s="36">
        <v>102</v>
      </c>
      <c r="C4" s="315"/>
      <c r="D4" s="37" t="s">
        <v>132</v>
      </c>
      <c r="E4" s="38" t="s">
        <v>264</v>
      </c>
      <c r="F4" s="39" t="s">
        <v>306</v>
      </c>
      <c r="G4" s="40"/>
      <c r="H4" s="41">
        <v>33</v>
      </c>
      <c r="I4" s="36">
        <v>502</v>
      </c>
      <c r="J4" s="315"/>
      <c r="K4" s="42" t="s">
        <v>28</v>
      </c>
      <c r="L4" s="43" t="s">
        <v>307</v>
      </c>
      <c r="M4" s="44" t="s">
        <v>308</v>
      </c>
      <c r="N4" s="45"/>
    </row>
    <row r="5" spans="1:14" ht="13.5">
      <c r="A5" s="35">
        <v>3</v>
      </c>
      <c r="B5" s="36">
        <v>103</v>
      </c>
      <c r="C5" s="315"/>
      <c r="D5" s="37" t="s">
        <v>133</v>
      </c>
      <c r="E5" s="39"/>
      <c r="F5" s="39"/>
      <c r="G5" s="40"/>
      <c r="H5" s="46">
        <v>34</v>
      </c>
      <c r="I5" s="36">
        <v>503</v>
      </c>
      <c r="J5" s="315"/>
      <c r="K5" s="47" t="s">
        <v>55</v>
      </c>
      <c r="L5" s="48" t="s">
        <v>309</v>
      </c>
      <c r="M5" s="48" t="s">
        <v>310</v>
      </c>
      <c r="N5" s="49" t="s">
        <v>311</v>
      </c>
    </row>
    <row r="6" spans="1:14" ht="13.5">
      <c r="A6" s="35">
        <v>4</v>
      </c>
      <c r="B6" s="36">
        <v>104</v>
      </c>
      <c r="C6" s="315"/>
      <c r="D6" s="50" t="s">
        <v>48</v>
      </c>
      <c r="E6" s="51" t="s">
        <v>134</v>
      </c>
      <c r="F6" s="51" t="s">
        <v>312</v>
      </c>
      <c r="G6" s="52"/>
      <c r="H6" s="41">
        <v>35</v>
      </c>
      <c r="I6" s="36">
        <v>504</v>
      </c>
      <c r="J6" s="315"/>
      <c r="K6" s="53" t="s">
        <v>135</v>
      </c>
      <c r="L6" s="48"/>
      <c r="M6" s="43"/>
      <c r="N6" s="49"/>
    </row>
    <row r="7" spans="1:14" ht="13.5">
      <c r="A7" s="35">
        <v>5</v>
      </c>
      <c r="B7" s="36">
        <v>105</v>
      </c>
      <c r="C7" s="315"/>
      <c r="D7" s="54" t="s">
        <v>30</v>
      </c>
      <c r="E7" s="55" t="s">
        <v>313</v>
      </c>
      <c r="F7" s="55" t="s">
        <v>266</v>
      </c>
      <c r="G7" s="56" t="s">
        <v>314</v>
      </c>
      <c r="H7" s="46">
        <v>36</v>
      </c>
      <c r="I7" s="36">
        <v>505</v>
      </c>
      <c r="J7" s="315"/>
      <c r="K7" s="53" t="s">
        <v>137</v>
      </c>
      <c r="L7" s="43"/>
      <c r="M7" s="43"/>
      <c r="N7" s="49"/>
    </row>
    <row r="8" spans="1:14" ht="14.25" thickBot="1">
      <c r="A8" s="35">
        <v>6</v>
      </c>
      <c r="B8" s="36">
        <v>106</v>
      </c>
      <c r="C8" s="315"/>
      <c r="D8" s="54" t="s">
        <v>138</v>
      </c>
      <c r="E8" s="55" t="s">
        <v>315</v>
      </c>
      <c r="F8" s="55" t="s">
        <v>316</v>
      </c>
      <c r="G8" s="56"/>
      <c r="H8" s="57">
        <v>37</v>
      </c>
      <c r="I8" s="58">
        <v>506</v>
      </c>
      <c r="J8" s="316"/>
      <c r="K8" s="59" t="s">
        <v>47</v>
      </c>
      <c r="L8" s="60" t="s">
        <v>139</v>
      </c>
      <c r="M8" s="293" t="s">
        <v>385</v>
      </c>
      <c r="N8" s="61"/>
    </row>
    <row r="9" spans="1:14" ht="14.25" thickTop="1">
      <c r="A9" s="35">
        <v>7</v>
      </c>
      <c r="B9" s="36">
        <v>107</v>
      </c>
      <c r="C9" s="315"/>
      <c r="D9" s="62" t="s">
        <v>31</v>
      </c>
      <c r="E9" s="55" t="s">
        <v>140</v>
      </c>
      <c r="F9" s="55" t="s">
        <v>269</v>
      </c>
      <c r="G9" s="56" t="s">
        <v>317</v>
      </c>
      <c r="H9" s="63">
        <v>38</v>
      </c>
      <c r="I9" s="64">
        <v>601</v>
      </c>
      <c r="J9" s="315" t="s">
        <v>141</v>
      </c>
      <c r="K9" s="65" t="s">
        <v>29</v>
      </c>
      <c r="L9" s="66" t="s">
        <v>318</v>
      </c>
      <c r="M9" s="279" t="s">
        <v>319</v>
      </c>
      <c r="N9" s="67"/>
    </row>
    <row r="10" spans="1:14" ht="14.25" thickBot="1">
      <c r="A10" s="68">
        <v>8</v>
      </c>
      <c r="B10" s="58">
        <v>108</v>
      </c>
      <c r="C10" s="316"/>
      <c r="D10" s="69" t="s">
        <v>142</v>
      </c>
      <c r="E10" s="70" t="s">
        <v>143</v>
      </c>
      <c r="F10" s="71"/>
      <c r="G10" s="72"/>
      <c r="H10" s="41">
        <v>39</v>
      </c>
      <c r="I10" s="36">
        <v>602</v>
      </c>
      <c r="J10" s="315"/>
      <c r="K10" s="73" t="s">
        <v>144</v>
      </c>
      <c r="L10" s="74" t="s">
        <v>145</v>
      </c>
      <c r="M10" s="74" t="s">
        <v>290</v>
      </c>
      <c r="N10" s="75"/>
    </row>
    <row r="11" spans="1:14" ht="14.25" thickTop="1">
      <c r="A11" s="76">
        <v>9</v>
      </c>
      <c r="B11" s="77">
        <v>201</v>
      </c>
      <c r="C11" s="315" t="s">
        <v>146</v>
      </c>
      <c r="D11" s="78" t="s">
        <v>147</v>
      </c>
      <c r="E11" s="79" t="s">
        <v>320</v>
      </c>
      <c r="F11" s="80" t="s">
        <v>36</v>
      </c>
      <c r="G11" s="80"/>
      <c r="H11" s="46">
        <v>40</v>
      </c>
      <c r="I11" s="36">
        <v>603</v>
      </c>
      <c r="J11" s="315"/>
      <c r="K11" s="81" t="s">
        <v>149</v>
      </c>
      <c r="L11" s="82"/>
      <c r="M11" s="82"/>
      <c r="N11" s="75"/>
    </row>
    <row r="12" spans="1:14" ht="13.5">
      <c r="A12" s="35">
        <v>10</v>
      </c>
      <c r="B12" s="36">
        <v>202</v>
      </c>
      <c r="C12" s="315"/>
      <c r="D12" s="83" t="s">
        <v>45</v>
      </c>
      <c r="E12" s="84" t="s">
        <v>321</v>
      </c>
      <c r="F12" s="84" t="s">
        <v>322</v>
      </c>
      <c r="G12" s="280" t="s">
        <v>323</v>
      </c>
      <c r="H12" s="41">
        <v>41</v>
      </c>
      <c r="I12" s="36">
        <v>604</v>
      </c>
      <c r="J12" s="315"/>
      <c r="K12" s="73" t="s">
        <v>150</v>
      </c>
      <c r="L12" s="74" t="s">
        <v>96</v>
      </c>
      <c r="M12" s="74"/>
      <c r="N12" s="75"/>
    </row>
    <row r="13" spans="1:14" ht="13.5">
      <c r="A13" s="35">
        <v>11</v>
      </c>
      <c r="B13" s="36">
        <v>203</v>
      </c>
      <c r="C13" s="315"/>
      <c r="D13" s="83" t="s">
        <v>54</v>
      </c>
      <c r="E13" s="84" t="s">
        <v>324</v>
      </c>
      <c r="F13" s="84" t="s">
        <v>325</v>
      </c>
      <c r="G13" s="85"/>
      <c r="H13" s="86">
        <v>42</v>
      </c>
      <c r="I13" s="77">
        <v>605</v>
      </c>
      <c r="J13" s="315"/>
      <c r="K13" s="87" t="s">
        <v>152</v>
      </c>
      <c r="L13" s="88"/>
      <c r="M13" s="89"/>
      <c r="N13" s="90"/>
    </row>
    <row r="14" spans="1:14" ht="14.25" thickBot="1">
      <c r="A14" s="35">
        <v>12</v>
      </c>
      <c r="B14" s="36">
        <v>204</v>
      </c>
      <c r="C14" s="315"/>
      <c r="D14" s="91" t="s">
        <v>51</v>
      </c>
      <c r="E14" s="92" t="s">
        <v>153</v>
      </c>
      <c r="F14" s="84" t="s">
        <v>326</v>
      </c>
      <c r="G14" s="85"/>
      <c r="H14" s="93">
        <v>43</v>
      </c>
      <c r="I14" s="94">
        <v>606</v>
      </c>
      <c r="J14" s="316"/>
      <c r="K14" s="95" t="s">
        <v>34</v>
      </c>
      <c r="L14" s="96" t="s">
        <v>154</v>
      </c>
      <c r="M14" s="96" t="s">
        <v>327</v>
      </c>
      <c r="N14" s="97"/>
    </row>
    <row r="15" spans="1:14" ht="14.25" thickTop="1">
      <c r="A15" s="35">
        <v>13</v>
      </c>
      <c r="B15" s="36">
        <v>205</v>
      </c>
      <c r="C15" s="315"/>
      <c r="D15" s="98" t="s">
        <v>9</v>
      </c>
      <c r="E15" s="99" t="s">
        <v>155</v>
      </c>
      <c r="F15" s="100"/>
      <c r="G15" s="101"/>
      <c r="H15" s="63">
        <v>44</v>
      </c>
      <c r="I15" s="64">
        <v>701</v>
      </c>
      <c r="J15" s="315" t="s">
        <v>156</v>
      </c>
      <c r="K15" s="102" t="s">
        <v>157</v>
      </c>
      <c r="L15" s="103" t="s">
        <v>291</v>
      </c>
      <c r="M15" s="103" t="s">
        <v>158</v>
      </c>
      <c r="N15" s="104"/>
    </row>
    <row r="16" spans="1:14" ht="13.5">
      <c r="A16" s="35">
        <v>14</v>
      </c>
      <c r="B16" s="36">
        <v>206</v>
      </c>
      <c r="C16" s="315"/>
      <c r="D16" s="105" t="s">
        <v>10</v>
      </c>
      <c r="E16" s="106" t="s">
        <v>159</v>
      </c>
      <c r="F16" s="106" t="s">
        <v>219</v>
      </c>
      <c r="G16" s="107"/>
      <c r="H16" s="41">
        <v>45</v>
      </c>
      <c r="I16" s="36">
        <v>702</v>
      </c>
      <c r="J16" s="315"/>
      <c r="K16" s="108" t="s">
        <v>121</v>
      </c>
      <c r="L16" s="109" t="s">
        <v>160</v>
      </c>
      <c r="M16" s="109" t="s">
        <v>161</v>
      </c>
      <c r="N16" s="110"/>
    </row>
    <row r="17" spans="1:14" ht="13.5">
      <c r="A17" s="35">
        <v>15</v>
      </c>
      <c r="B17" s="36">
        <v>207</v>
      </c>
      <c r="C17" s="315"/>
      <c r="D17" s="111" t="s">
        <v>162</v>
      </c>
      <c r="E17" s="112" t="s">
        <v>163</v>
      </c>
      <c r="F17" s="113" t="s">
        <v>328</v>
      </c>
      <c r="G17" s="114" t="s">
        <v>274</v>
      </c>
      <c r="H17" s="46">
        <v>46</v>
      </c>
      <c r="I17" s="36">
        <v>703</v>
      </c>
      <c r="J17" s="315"/>
      <c r="K17" s="115" t="s">
        <v>164</v>
      </c>
      <c r="L17" s="116" t="s">
        <v>329</v>
      </c>
      <c r="M17" s="117"/>
      <c r="N17" s="118"/>
    </row>
    <row r="18" spans="1:14" ht="14.25" thickBot="1">
      <c r="A18" s="68">
        <v>16</v>
      </c>
      <c r="B18" s="58">
        <v>208</v>
      </c>
      <c r="C18" s="316"/>
      <c r="D18" s="119" t="s">
        <v>165</v>
      </c>
      <c r="E18" s="120" t="s">
        <v>166</v>
      </c>
      <c r="F18" s="121" t="s">
        <v>167</v>
      </c>
      <c r="G18" s="122"/>
      <c r="H18" s="41">
        <v>47</v>
      </c>
      <c r="I18" s="36">
        <v>704</v>
      </c>
      <c r="J18" s="315"/>
      <c r="K18" s="123" t="s">
        <v>168</v>
      </c>
      <c r="L18" s="124"/>
      <c r="M18" s="125"/>
      <c r="N18" s="126"/>
    </row>
    <row r="19" spans="1:14" ht="14.25" customHeight="1" thickTop="1">
      <c r="A19" s="76">
        <v>17</v>
      </c>
      <c r="B19" s="64">
        <v>301</v>
      </c>
      <c r="C19" s="318" t="s">
        <v>169</v>
      </c>
      <c r="D19" s="127" t="s">
        <v>7</v>
      </c>
      <c r="E19" s="128" t="s">
        <v>284</v>
      </c>
      <c r="F19" s="128" t="s">
        <v>330</v>
      </c>
      <c r="G19" s="129"/>
      <c r="H19" s="46">
        <v>48</v>
      </c>
      <c r="I19" s="36">
        <v>705</v>
      </c>
      <c r="J19" s="315"/>
      <c r="K19" s="130" t="s">
        <v>11</v>
      </c>
      <c r="L19" s="131" t="s">
        <v>331</v>
      </c>
      <c r="M19" s="132" t="s">
        <v>172</v>
      </c>
      <c r="N19" s="133" t="s">
        <v>332</v>
      </c>
    </row>
    <row r="20" spans="1:14" ht="13.5">
      <c r="A20" s="35">
        <v>18</v>
      </c>
      <c r="B20" s="36">
        <v>302</v>
      </c>
      <c r="C20" s="317"/>
      <c r="D20" s="134" t="s">
        <v>173</v>
      </c>
      <c r="E20" s="135" t="s">
        <v>40</v>
      </c>
      <c r="F20" s="136" t="s">
        <v>333</v>
      </c>
      <c r="G20" s="137" t="s">
        <v>334</v>
      </c>
      <c r="H20" s="41">
        <v>49</v>
      </c>
      <c r="I20" s="36">
        <v>706</v>
      </c>
      <c r="J20" s="315"/>
      <c r="K20" s="138" t="s">
        <v>56</v>
      </c>
      <c r="L20" s="132" t="s">
        <v>174</v>
      </c>
      <c r="M20" s="132" t="s">
        <v>136</v>
      </c>
      <c r="N20" s="133"/>
    </row>
    <row r="21" spans="1:14" ht="13.5">
      <c r="A21" s="139">
        <v>19</v>
      </c>
      <c r="B21" s="77">
        <v>303</v>
      </c>
      <c r="C21" s="317"/>
      <c r="D21" s="140" t="s">
        <v>50</v>
      </c>
      <c r="E21" s="141" t="s">
        <v>335</v>
      </c>
      <c r="F21" s="142"/>
      <c r="G21" s="143"/>
      <c r="H21" s="46">
        <v>50</v>
      </c>
      <c r="I21" s="36">
        <v>707</v>
      </c>
      <c r="J21" s="315"/>
      <c r="K21" s="144" t="s">
        <v>175</v>
      </c>
      <c r="L21" s="145" t="s">
        <v>336</v>
      </c>
      <c r="M21" s="145" t="s">
        <v>337</v>
      </c>
      <c r="N21" s="146"/>
    </row>
    <row r="22" spans="1:14" ht="14.25" thickBot="1">
      <c r="A22" s="35">
        <v>20</v>
      </c>
      <c r="B22" s="36">
        <v>304</v>
      </c>
      <c r="C22" s="317"/>
      <c r="D22" s="140" t="s">
        <v>176</v>
      </c>
      <c r="E22" s="141" t="s">
        <v>338</v>
      </c>
      <c r="F22" s="281"/>
      <c r="G22" s="143"/>
      <c r="H22" s="57">
        <v>51</v>
      </c>
      <c r="I22" s="58">
        <v>708</v>
      </c>
      <c r="J22" s="316"/>
      <c r="K22" s="147" t="s">
        <v>44</v>
      </c>
      <c r="L22" s="148" t="s">
        <v>339</v>
      </c>
      <c r="M22" s="148" t="s">
        <v>177</v>
      </c>
      <c r="N22" s="149"/>
    </row>
    <row r="23" spans="1:14" ht="14.25" customHeight="1" thickTop="1">
      <c r="A23" s="35">
        <v>21</v>
      </c>
      <c r="B23" s="36">
        <v>305</v>
      </c>
      <c r="C23" s="317"/>
      <c r="D23" s="140" t="s">
        <v>340</v>
      </c>
      <c r="E23" s="141" t="s">
        <v>287</v>
      </c>
      <c r="F23" s="150" t="s">
        <v>341</v>
      </c>
      <c r="G23" s="143" t="s">
        <v>342</v>
      </c>
      <c r="H23" s="63">
        <v>52</v>
      </c>
      <c r="I23" s="64">
        <v>801</v>
      </c>
      <c r="J23" s="317" t="s">
        <v>178</v>
      </c>
      <c r="K23" s="151" t="s">
        <v>33</v>
      </c>
      <c r="L23" s="152" t="s">
        <v>108</v>
      </c>
      <c r="M23" s="153" t="s">
        <v>343</v>
      </c>
      <c r="N23" s="154"/>
    </row>
    <row r="24" spans="1:14" ht="13.5">
      <c r="A24" s="35">
        <v>22</v>
      </c>
      <c r="B24" s="77">
        <v>307</v>
      </c>
      <c r="C24" s="317"/>
      <c r="D24" s="140" t="s">
        <v>8</v>
      </c>
      <c r="E24" s="150" t="s">
        <v>200</v>
      </c>
      <c r="F24" s="141" t="s">
        <v>181</v>
      </c>
      <c r="G24" s="143"/>
      <c r="H24" s="41">
        <v>53</v>
      </c>
      <c r="I24" s="36">
        <v>802</v>
      </c>
      <c r="J24" s="315"/>
      <c r="K24" s="155" t="s">
        <v>179</v>
      </c>
      <c r="L24" s="156" t="s">
        <v>292</v>
      </c>
      <c r="M24" s="156" t="s">
        <v>344</v>
      </c>
      <c r="N24" s="157"/>
    </row>
    <row r="25" spans="1:14" ht="13.5">
      <c r="A25" s="139">
        <v>23</v>
      </c>
      <c r="B25" s="36">
        <v>308</v>
      </c>
      <c r="C25" s="317"/>
      <c r="D25" s="162" t="s">
        <v>24</v>
      </c>
      <c r="E25" s="163" t="s">
        <v>288</v>
      </c>
      <c r="F25" s="164" t="s">
        <v>345</v>
      </c>
      <c r="G25" s="165"/>
      <c r="H25" s="46">
        <v>54</v>
      </c>
      <c r="I25" s="36">
        <v>803</v>
      </c>
      <c r="J25" s="315"/>
      <c r="K25" s="158" t="s">
        <v>182</v>
      </c>
      <c r="L25" s="159"/>
      <c r="M25" s="160"/>
      <c r="N25" s="161"/>
    </row>
    <row r="26" spans="1:14" ht="14.25" thickBot="1">
      <c r="A26" s="282">
        <v>24</v>
      </c>
      <c r="B26" s="58">
        <v>309</v>
      </c>
      <c r="C26" s="317"/>
      <c r="D26" s="169" t="s">
        <v>184</v>
      </c>
      <c r="E26" s="170" t="s">
        <v>346</v>
      </c>
      <c r="F26" s="171" t="s">
        <v>185</v>
      </c>
      <c r="G26" s="172"/>
      <c r="H26" s="41">
        <v>55</v>
      </c>
      <c r="I26" s="36">
        <v>804</v>
      </c>
      <c r="J26" s="315"/>
      <c r="K26" s="166" t="s">
        <v>183</v>
      </c>
      <c r="L26" s="167"/>
      <c r="M26" s="167"/>
      <c r="N26" s="168"/>
    </row>
    <row r="27" spans="1:14" ht="14.25" thickTop="1">
      <c r="A27" s="283">
        <v>25</v>
      </c>
      <c r="B27" s="64">
        <v>401</v>
      </c>
      <c r="C27" s="318" t="s">
        <v>186</v>
      </c>
      <c r="D27" s="174" t="s">
        <v>187</v>
      </c>
      <c r="E27" s="175" t="s">
        <v>188</v>
      </c>
      <c r="F27" s="176" t="s">
        <v>347</v>
      </c>
      <c r="G27" s="177"/>
      <c r="H27" s="46">
        <v>56</v>
      </c>
      <c r="I27" s="36">
        <v>805</v>
      </c>
      <c r="J27" s="315"/>
      <c r="K27" s="166" t="s">
        <v>46</v>
      </c>
      <c r="L27" s="173" t="s">
        <v>293</v>
      </c>
      <c r="M27" s="173" t="s">
        <v>41</v>
      </c>
      <c r="N27" s="168"/>
    </row>
    <row r="28" spans="1:14" ht="15" customHeight="1" thickBot="1">
      <c r="A28" s="284">
        <v>26</v>
      </c>
      <c r="B28" s="36">
        <v>402</v>
      </c>
      <c r="C28" s="317"/>
      <c r="D28" s="181" t="s">
        <v>190</v>
      </c>
      <c r="E28" s="182" t="s">
        <v>277</v>
      </c>
      <c r="F28" s="183" t="s">
        <v>348</v>
      </c>
      <c r="G28" s="184"/>
      <c r="H28" s="57">
        <v>57</v>
      </c>
      <c r="I28" s="58">
        <v>806</v>
      </c>
      <c r="J28" s="316"/>
      <c r="K28" s="178" t="s">
        <v>189</v>
      </c>
      <c r="L28" s="179" t="s">
        <v>35</v>
      </c>
      <c r="M28" s="179" t="s">
        <v>349</v>
      </c>
      <c r="N28" s="180"/>
    </row>
    <row r="29" spans="1:14" ht="14.25" thickTop="1">
      <c r="A29" s="285">
        <v>27</v>
      </c>
      <c r="B29" s="36">
        <v>403</v>
      </c>
      <c r="C29" s="317"/>
      <c r="D29" s="181" t="s">
        <v>192</v>
      </c>
      <c r="E29" s="188" t="s">
        <v>278</v>
      </c>
      <c r="F29" s="189" t="s">
        <v>350</v>
      </c>
      <c r="G29" s="177" t="s">
        <v>351</v>
      </c>
      <c r="H29" s="63">
        <v>58</v>
      </c>
      <c r="I29" s="64" t="s">
        <v>352</v>
      </c>
      <c r="J29" s="77"/>
      <c r="K29" s="286" t="s">
        <v>191</v>
      </c>
      <c r="L29" s="185" t="s">
        <v>151</v>
      </c>
      <c r="M29" s="186" t="s">
        <v>114</v>
      </c>
      <c r="N29" s="187"/>
    </row>
    <row r="30" spans="1:14" ht="13.5">
      <c r="A30" s="35">
        <v>28</v>
      </c>
      <c r="B30" s="36">
        <v>404</v>
      </c>
      <c r="C30" s="317"/>
      <c r="D30" s="193" t="s">
        <v>39</v>
      </c>
      <c r="E30" s="194" t="s">
        <v>49</v>
      </c>
      <c r="F30" s="194" t="s">
        <v>353</v>
      </c>
      <c r="G30" s="195" t="s">
        <v>170</v>
      </c>
      <c r="H30" s="41">
        <v>59</v>
      </c>
      <c r="I30" s="36"/>
      <c r="J30" s="36"/>
      <c r="K30" s="190" t="s">
        <v>193</v>
      </c>
      <c r="L30" s="191" t="s">
        <v>194</v>
      </c>
      <c r="M30" s="191" t="s">
        <v>354</v>
      </c>
      <c r="N30" s="192"/>
    </row>
    <row r="31" spans="1:14" ht="13.5">
      <c r="A31" s="35">
        <v>29</v>
      </c>
      <c r="B31" s="36">
        <v>405</v>
      </c>
      <c r="C31" s="317"/>
      <c r="D31" s="193" t="s">
        <v>198</v>
      </c>
      <c r="E31" s="194" t="s">
        <v>220</v>
      </c>
      <c r="F31" s="198" t="s">
        <v>355</v>
      </c>
      <c r="G31" s="199"/>
      <c r="H31" s="46">
        <v>60</v>
      </c>
      <c r="I31" s="36"/>
      <c r="J31" s="36"/>
      <c r="K31" s="196" t="s">
        <v>196</v>
      </c>
      <c r="L31" s="287" t="s">
        <v>197</v>
      </c>
      <c r="M31" s="191" t="s">
        <v>295</v>
      </c>
      <c r="N31" s="197"/>
    </row>
    <row r="32" spans="1:14" ht="14.25" thickBot="1">
      <c r="A32" s="288">
        <v>30</v>
      </c>
      <c r="B32" s="202">
        <v>406</v>
      </c>
      <c r="C32" s="319"/>
      <c r="D32" s="203" t="s">
        <v>32</v>
      </c>
      <c r="E32" s="204" t="s">
        <v>356</v>
      </c>
      <c r="F32" s="204" t="s">
        <v>282</v>
      </c>
      <c r="G32" s="205"/>
      <c r="H32" s="46">
        <v>61</v>
      </c>
      <c r="I32" s="36">
        <v>903</v>
      </c>
      <c r="J32" s="36"/>
      <c r="K32" s="289" t="s">
        <v>357</v>
      </c>
      <c r="L32" s="287"/>
      <c r="M32" s="191"/>
      <c r="N32" s="197"/>
    </row>
    <row r="33" spans="1:14" ht="14.25" thickTop="1">
      <c r="A33" s="290"/>
      <c r="B33" s="290"/>
      <c r="C33" s="291"/>
      <c r="H33" s="41">
        <v>62</v>
      </c>
      <c r="I33" s="36" t="s">
        <v>358</v>
      </c>
      <c r="J33" s="36"/>
      <c r="K33" s="200" t="s">
        <v>359</v>
      </c>
      <c r="L33" s="191"/>
      <c r="M33" s="191"/>
      <c r="N33" s="201"/>
    </row>
    <row r="34" spans="1:14" ht="14.25" thickBot="1">
      <c r="A34" s="211"/>
      <c r="C34" s="211"/>
      <c r="H34" s="206">
        <v>63</v>
      </c>
      <c r="I34" s="202" t="s">
        <v>360</v>
      </c>
      <c r="J34" s="207"/>
      <c r="K34" s="292" t="s">
        <v>199</v>
      </c>
      <c r="L34" s="208"/>
      <c r="M34" s="208"/>
      <c r="N34" s="209"/>
    </row>
    <row r="35" spans="4:7" ht="13.5">
      <c r="D35" s="277" t="s">
        <v>201</v>
      </c>
      <c r="E35" s="277"/>
      <c r="F35" s="277"/>
      <c r="G35" s="277"/>
    </row>
    <row r="36" ht="13.5">
      <c r="K36" s="211"/>
    </row>
    <row r="37" ht="13.5">
      <c r="K37" s="211"/>
    </row>
  </sheetData>
  <sheetProtection/>
  <mergeCells count="11">
    <mergeCell ref="A1:N1"/>
    <mergeCell ref="D2:G2"/>
    <mergeCell ref="K2:N2"/>
    <mergeCell ref="C3:C10"/>
    <mergeCell ref="J3:J8"/>
    <mergeCell ref="J9:J14"/>
    <mergeCell ref="C11:C18"/>
    <mergeCell ref="J15:J22"/>
    <mergeCell ref="J23:J28"/>
    <mergeCell ref="C19:C26"/>
    <mergeCell ref="C27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南雲　真一</dc:creator>
  <cp:keywords/>
  <dc:description/>
  <cp:lastModifiedBy>user</cp:lastModifiedBy>
  <cp:lastPrinted>2019-04-29T03:17:07Z</cp:lastPrinted>
  <dcterms:created xsi:type="dcterms:W3CDTF">2002-05-29T14:23:14Z</dcterms:created>
  <dcterms:modified xsi:type="dcterms:W3CDTF">2020-09-16T02:45:54Z</dcterms:modified>
  <cp:category/>
  <cp:version/>
  <cp:contentType/>
  <cp:contentStatus/>
</cp:coreProperties>
</file>